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กลุ่มเตือนภัยอุตสาหกรรม\00 งานกลางกลุ่มเตือนภัย\ปีงบประมาณ 2569\โครงการ IIU ปี 2569\05 ผลการดำเนินงาน IIU 69\02 EWS 2569\10 EWS กรกฎาคม 2569\02ภาคตะวันออก EWS_E_07_69\"/>
    </mc:Choice>
  </mc:AlternateContent>
  <xr:revisionPtr revIDLastSave="0" documentId="13_ncr:1_{A383829D-26F1-4D77-A4EC-AED034BCC95C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data" sheetId="20" r:id="rId1"/>
    <sheet name="MoM%" sheetId="22" r:id="rId2"/>
    <sheet name="YoY%" sheetId="23" r:id="rId3"/>
    <sheet name="dhp2f_59" sheetId="17" r:id="rId4"/>
    <sheet name="Normalization" sheetId="16" r:id="rId5"/>
    <sheet name="EWS_E" sheetId="1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9" i="16" l="1"/>
  <c r="M143" i="16" l="1"/>
  <c r="M144" i="16"/>
  <c r="C125" i="22"/>
  <c r="C123" i="22"/>
  <c r="M123" i="22" s="1"/>
  <c r="D123" i="22"/>
  <c r="E123" i="22"/>
  <c r="F123" i="22"/>
  <c r="G123" i="22"/>
  <c r="H123" i="22"/>
  <c r="J123" i="22"/>
  <c r="K123" i="22"/>
  <c r="C124" i="22"/>
  <c r="D124" i="22"/>
  <c r="E124" i="22"/>
  <c r="F124" i="22"/>
  <c r="G124" i="22"/>
  <c r="H124" i="22"/>
  <c r="J124" i="22"/>
  <c r="K124" i="22"/>
  <c r="M124" i="22"/>
  <c r="M125" i="22"/>
  <c r="D125" i="22"/>
  <c r="E125" i="22"/>
  <c r="F125" i="22"/>
  <c r="G125" i="22"/>
  <c r="H125" i="22"/>
  <c r="J125" i="22"/>
  <c r="K125" i="22"/>
  <c r="C126" i="22"/>
  <c r="D126" i="22"/>
  <c r="E126" i="22"/>
  <c r="F126" i="22"/>
  <c r="G126" i="22"/>
  <c r="H126" i="22"/>
  <c r="J126" i="22"/>
  <c r="K126" i="22"/>
  <c r="M126" i="22"/>
  <c r="C127" i="22"/>
  <c r="M127" i="22" s="1"/>
  <c r="D127" i="22"/>
  <c r="E127" i="22"/>
  <c r="F127" i="22"/>
  <c r="G127" i="22"/>
  <c r="H127" i="22"/>
  <c r="J127" i="22"/>
  <c r="K127" i="22"/>
  <c r="C128" i="22"/>
  <c r="M128" i="22" s="1"/>
  <c r="D128" i="22"/>
  <c r="E128" i="22"/>
  <c r="F128" i="22"/>
  <c r="G128" i="22"/>
  <c r="H128" i="22"/>
  <c r="J128" i="22"/>
  <c r="K128" i="22"/>
  <c r="C129" i="22"/>
  <c r="D129" i="22"/>
  <c r="E129" i="22"/>
  <c r="F129" i="22"/>
  <c r="G129" i="22"/>
  <c r="H129" i="22"/>
  <c r="J129" i="22"/>
  <c r="K129" i="22"/>
  <c r="M129" i="22"/>
  <c r="C130" i="22"/>
  <c r="M130" i="22" s="1"/>
  <c r="D130" i="22"/>
  <c r="E130" i="22"/>
  <c r="F130" i="22"/>
  <c r="G130" i="22"/>
  <c r="H130" i="22"/>
  <c r="J130" i="22"/>
  <c r="K130" i="22"/>
  <c r="C131" i="22"/>
  <c r="D131" i="22"/>
  <c r="E131" i="22"/>
  <c r="F131" i="22"/>
  <c r="G131" i="22"/>
  <c r="H131" i="22"/>
  <c r="J131" i="22"/>
  <c r="K131" i="22"/>
  <c r="M131" i="22"/>
  <c r="C132" i="22"/>
  <c r="M132" i="22" s="1"/>
  <c r="D132" i="22"/>
  <c r="E132" i="22"/>
  <c r="F132" i="22"/>
  <c r="G132" i="22"/>
  <c r="H132" i="22"/>
  <c r="J132" i="22"/>
  <c r="K132" i="22"/>
  <c r="C133" i="22"/>
  <c r="D133" i="22"/>
  <c r="E133" i="22"/>
  <c r="F133" i="22"/>
  <c r="G133" i="22"/>
  <c r="H133" i="22"/>
  <c r="J133" i="22"/>
  <c r="K133" i="22"/>
  <c r="M133" i="22"/>
  <c r="C134" i="22"/>
  <c r="M134" i="22" s="1"/>
  <c r="D134" i="22"/>
  <c r="E134" i="22"/>
  <c r="F134" i="22"/>
  <c r="G134" i="22"/>
  <c r="H134" i="22"/>
  <c r="J134" i="22"/>
  <c r="K134" i="22"/>
  <c r="C135" i="22"/>
  <c r="D135" i="22"/>
  <c r="E135" i="22"/>
  <c r="F135" i="22"/>
  <c r="G135" i="22"/>
  <c r="H135" i="22"/>
  <c r="J135" i="22"/>
  <c r="K135" i="22"/>
  <c r="M135" i="22"/>
  <c r="C136" i="22"/>
  <c r="D136" i="22"/>
  <c r="E136" i="22"/>
  <c r="F136" i="22"/>
  <c r="G136" i="22"/>
  <c r="H136" i="22"/>
  <c r="J136" i="22"/>
  <c r="K136" i="22"/>
  <c r="M136" i="22"/>
  <c r="C137" i="22"/>
  <c r="M137" i="22" s="1"/>
  <c r="D137" i="22"/>
  <c r="E137" i="22"/>
  <c r="F137" i="22"/>
  <c r="G137" i="22"/>
  <c r="H137" i="22"/>
  <c r="J137" i="22"/>
  <c r="K137" i="22"/>
  <c r="K132" i="16"/>
  <c r="H132" i="16" l="1"/>
  <c r="M137" i="17"/>
  <c r="K2" i="17"/>
  <c r="J2" i="17"/>
  <c r="K1" i="17"/>
  <c r="J1" i="17"/>
  <c r="J132" i="16" s="1"/>
  <c r="D1" i="17"/>
  <c r="E1" i="17"/>
  <c r="E137" i="16" s="1"/>
  <c r="F1" i="17"/>
  <c r="G1" i="17"/>
  <c r="H1" i="17"/>
  <c r="D2" i="17"/>
  <c r="E2" i="17"/>
  <c r="F2" i="17"/>
  <c r="G2" i="17"/>
  <c r="H2" i="17"/>
  <c r="C2" i="17"/>
  <c r="C132" i="16" s="1"/>
  <c r="C1" i="17"/>
  <c r="M136" i="17"/>
  <c r="K137" i="16" l="1"/>
  <c r="C137" i="16"/>
  <c r="H137" i="16"/>
  <c r="G137" i="16"/>
  <c r="F136" i="16"/>
  <c r="D137" i="16"/>
  <c r="F137" i="16"/>
  <c r="J136" i="16"/>
  <c r="E136" i="16"/>
  <c r="K136" i="16"/>
  <c r="J137" i="16"/>
  <c r="D136" i="16"/>
  <c r="H136" i="16"/>
  <c r="G136" i="16"/>
  <c r="C136" i="16"/>
  <c r="C135" i="16"/>
  <c r="K135" i="16"/>
  <c r="J135" i="16"/>
  <c r="D135" i="16"/>
  <c r="E135" i="16"/>
  <c r="F135" i="16"/>
  <c r="G135" i="16"/>
  <c r="H135" i="16"/>
  <c r="M135" i="17"/>
  <c r="M136" i="16" l="1"/>
  <c r="F140" i="16"/>
  <c r="M137" i="16"/>
  <c r="C140" i="16"/>
  <c r="N136" i="16"/>
  <c r="N137" i="16"/>
  <c r="H140" i="16"/>
  <c r="G140" i="16"/>
  <c r="E140" i="16"/>
  <c r="D140" i="16"/>
  <c r="J140" i="16"/>
  <c r="K140" i="16"/>
  <c r="M135" i="16"/>
  <c r="N135" i="16"/>
  <c r="N140" i="16" s="1"/>
  <c r="G129" i="16"/>
  <c r="M140" i="16" l="1"/>
  <c r="K134" i="16"/>
  <c r="E134" i="16"/>
  <c r="F134" i="16"/>
  <c r="J134" i="16"/>
  <c r="C134" i="16"/>
  <c r="G134" i="16"/>
  <c r="H134" i="16"/>
  <c r="M134" i="17"/>
  <c r="M127" i="15"/>
  <c r="AC127" i="15" s="1"/>
  <c r="M128" i="15"/>
  <c r="AC128" i="15" s="1"/>
  <c r="M129" i="15"/>
  <c r="AC129" i="15" s="1"/>
  <c r="M130" i="15"/>
  <c r="AC130" i="15" s="1"/>
  <c r="M131" i="15"/>
  <c r="AC131" i="15" s="1"/>
  <c r="M132" i="15"/>
  <c r="AC132" i="15" s="1"/>
  <c r="M133" i="15"/>
  <c r="AC133" i="15" s="1"/>
  <c r="M134" i="15"/>
  <c r="AC134" i="15" s="1"/>
  <c r="M133" i="17"/>
  <c r="H129" i="16" l="1"/>
  <c r="C128" i="16"/>
  <c r="D134" i="16"/>
  <c r="G133" i="16"/>
  <c r="G139" i="16" s="1"/>
  <c r="C133" i="16"/>
  <c r="C144" i="16" s="1"/>
  <c r="G127" i="16"/>
  <c r="G128" i="15" s="1"/>
  <c r="W128" i="15" s="1"/>
  <c r="G126" i="16"/>
  <c r="G127" i="15" s="1"/>
  <c r="W127" i="15" s="1"/>
  <c r="N134" i="16" l="1"/>
  <c r="M134" i="16"/>
  <c r="G134" i="15"/>
  <c r="W134" i="15" s="1"/>
  <c r="C133" i="15"/>
  <c r="S133" i="15" s="1"/>
  <c r="C134" i="15"/>
  <c r="S134" i="15" s="1"/>
  <c r="G132" i="16"/>
  <c r="M130" i="17"/>
  <c r="D131" i="16"/>
  <c r="E131" i="16"/>
  <c r="H131" i="16"/>
  <c r="M132" i="17"/>
  <c r="M131" i="17"/>
  <c r="G144" i="16" l="1"/>
  <c r="G133" i="15"/>
  <c r="W133" i="15" s="1"/>
  <c r="E132" i="15"/>
  <c r="U132" i="15" s="1"/>
  <c r="H132" i="15"/>
  <c r="X132" i="15" s="1"/>
  <c r="D132" i="15"/>
  <c r="T132" i="15" s="1"/>
  <c r="K130" i="16"/>
  <c r="K133" i="16"/>
  <c r="K139" i="16" s="1"/>
  <c r="J130" i="16"/>
  <c r="J133" i="16"/>
  <c r="J139" i="16" s="1"/>
  <c r="J144" i="16" s="1"/>
  <c r="H143" i="16"/>
  <c r="H133" i="16"/>
  <c r="H139" i="16" s="1"/>
  <c r="H144" i="16" s="1"/>
  <c r="E132" i="16"/>
  <c r="E143" i="16" s="1"/>
  <c r="E133" i="16"/>
  <c r="E139" i="16" s="1"/>
  <c r="D130" i="16"/>
  <c r="D133" i="16"/>
  <c r="D139" i="16" s="1"/>
  <c r="F132" i="16"/>
  <c r="F133" i="16"/>
  <c r="F139" i="16" s="1"/>
  <c r="D126" i="16"/>
  <c r="D127" i="15" s="1"/>
  <c r="T127" i="15" s="1"/>
  <c r="F130" i="16"/>
  <c r="E130" i="16"/>
  <c r="D132" i="16"/>
  <c r="D143" i="16" s="1"/>
  <c r="G130" i="16"/>
  <c r="F126" i="16"/>
  <c r="F127" i="15" s="1"/>
  <c r="V127" i="15" s="1"/>
  <c r="K131" i="16"/>
  <c r="K143" i="16" s="1"/>
  <c r="J131" i="16"/>
  <c r="J143" i="16" s="1"/>
  <c r="H130" i="16"/>
  <c r="F131" i="16"/>
  <c r="E126" i="16"/>
  <c r="E127" i="15" s="1"/>
  <c r="U127" i="15" s="1"/>
  <c r="G131" i="16"/>
  <c r="G143" i="16" s="1"/>
  <c r="C131" i="16"/>
  <c r="C143" i="16" s="1"/>
  <c r="C126" i="16"/>
  <c r="C127" i="15" s="1"/>
  <c r="S127" i="15" s="1"/>
  <c r="C130" i="16"/>
  <c r="E119" i="23"/>
  <c r="C126" i="23"/>
  <c r="D126" i="23"/>
  <c r="E126" i="23"/>
  <c r="F126" i="23"/>
  <c r="G126" i="23"/>
  <c r="H126" i="23"/>
  <c r="J126" i="23"/>
  <c r="K126" i="23"/>
  <c r="C127" i="23"/>
  <c r="D127" i="23"/>
  <c r="E127" i="23"/>
  <c r="F127" i="23"/>
  <c r="G127" i="23"/>
  <c r="H127" i="23"/>
  <c r="J127" i="23"/>
  <c r="K127" i="23"/>
  <c r="C128" i="23"/>
  <c r="D128" i="23"/>
  <c r="E128" i="23"/>
  <c r="F128" i="23"/>
  <c r="G128" i="23"/>
  <c r="H128" i="23"/>
  <c r="J128" i="23"/>
  <c r="K128" i="23"/>
  <c r="C129" i="23"/>
  <c r="D129" i="23"/>
  <c r="E129" i="23"/>
  <c r="F129" i="23"/>
  <c r="G129" i="23"/>
  <c r="H129" i="23"/>
  <c r="J129" i="23"/>
  <c r="K129" i="23"/>
  <c r="D124" i="16"/>
  <c r="K129" i="16"/>
  <c r="C124" i="16"/>
  <c r="M129" i="17"/>
  <c r="J129" i="16"/>
  <c r="E129" i="16"/>
  <c r="F129" i="16"/>
  <c r="F144" i="16" l="1"/>
  <c r="M132" i="16"/>
  <c r="E144" i="16"/>
  <c r="K144" i="16"/>
  <c r="F143" i="16"/>
  <c r="D144" i="16"/>
  <c r="M133" i="16"/>
  <c r="M139" i="16" s="1"/>
  <c r="E134" i="15"/>
  <c r="U134" i="15" s="1"/>
  <c r="H134" i="15"/>
  <c r="X134" i="15" s="1"/>
  <c r="J134" i="15"/>
  <c r="Z134" i="15" s="1"/>
  <c r="K134" i="15"/>
  <c r="AA134" i="15" s="1"/>
  <c r="F134" i="15"/>
  <c r="V134" i="15" s="1"/>
  <c r="D134" i="15"/>
  <c r="T134" i="15" s="1"/>
  <c r="K131" i="15"/>
  <c r="AA131" i="15" s="1"/>
  <c r="K133" i="15"/>
  <c r="AA133" i="15" s="1"/>
  <c r="J133" i="15"/>
  <c r="Z133" i="15" s="1"/>
  <c r="J131" i="15"/>
  <c r="Z131" i="15" s="1"/>
  <c r="F131" i="15"/>
  <c r="V131" i="15" s="1"/>
  <c r="E133" i="15"/>
  <c r="U133" i="15" s="1"/>
  <c r="E131" i="15"/>
  <c r="U131" i="15" s="1"/>
  <c r="F133" i="15"/>
  <c r="V133" i="15" s="1"/>
  <c r="G131" i="15"/>
  <c r="W131" i="15" s="1"/>
  <c r="H133" i="15"/>
  <c r="X133" i="15" s="1"/>
  <c r="H131" i="15"/>
  <c r="X131" i="15" s="1"/>
  <c r="C131" i="15"/>
  <c r="S131" i="15" s="1"/>
  <c r="D131" i="15"/>
  <c r="T131" i="15" s="1"/>
  <c r="D133" i="15"/>
  <c r="T133" i="15" s="1"/>
  <c r="G130" i="15"/>
  <c r="W130" i="15" s="1"/>
  <c r="J130" i="15"/>
  <c r="Z130" i="15" s="1"/>
  <c r="K132" i="15"/>
  <c r="AA132" i="15" s="1"/>
  <c r="F132" i="15"/>
  <c r="V132" i="15" s="1"/>
  <c r="H130" i="15"/>
  <c r="X130" i="15" s="1"/>
  <c r="F130" i="15"/>
  <c r="V130" i="15" s="1"/>
  <c r="E130" i="15"/>
  <c r="U130" i="15" s="1"/>
  <c r="J132" i="15"/>
  <c r="Z132" i="15" s="1"/>
  <c r="G132" i="15"/>
  <c r="W132" i="15" s="1"/>
  <c r="K130" i="15"/>
  <c r="AA130" i="15" s="1"/>
  <c r="C132" i="15"/>
  <c r="S132" i="15" s="1"/>
  <c r="N132" i="16"/>
  <c r="N133" i="16"/>
  <c r="N139" i="16" s="1"/>
  <c r="N130" i="16"/>
  <c r="M130" i="16"/>
  <c r="N131" i="16"/>
  <c r="M131" i="16"/>
  <c r="M128" i="23"/>
  <c r="M127" i="23"/>
  <c r="C129" i="16"/>
  <c r="C123" i="16"/>
  <c r="M129" i="23"/>
  <c r="M126" i="23"/>
  <c r="D129" i="16"/>
  <c r="M121" i="17"/>
  <c r="K128" i="16"/>
  <c r="G128" i="16"/>
  <c r="H128" i="16"/>
  <c r="M128" i="17"/>
  <c r="N143" i="16" l="1"/>
  <c r="N144" i="16"/>
  <c r="O134" i="15"/>
  <c r="AE134" i="15" s="1"/>
  <c r="M129" i="16"/>
  <c r="O131" i="15"/>
  <c r="AE131" i="15" s="1"/>
  <c r="G129" i="15"/>
  <c r="W129" i="15" s="1"/>
  <c r="D130" i="15"/>
  <c r="T130" i="15" s="1"/>
  <c r="O132" i="15"/>
  <c r="AE132" i="15" s="1"/>
  <c r="H129" i="15"/>
  <c r="X129" i="15" s="1"/>
  <c r="C129" i="15"/>
  <c r="S129" i="15" s="1"/>
  <c r="K129" i="15"/>
  <c r="AA129" i="15" s="1"/>
  <c r="C130" i="15"/>
  <c r="S130" i="15" s="1"/>
  <c r="O133" i="15"/>
  <c r="AE133" i="15" s="1"/>
  <c r="N129" i="16"/>
  <c r="J122" i="16"/>
  <c r="D128" i="16"/>
  <c r="F128" i="16"/>
  <c r="E123" i="16"/>
  <c r="J128" i="16"/>
  <c r="E128" i="16"/>
  <c r="H127" i="16"/>
  <c r="H128" i="15" s="1"/>
  <c r="X128" i="15" s="1"/>
  <c r="K127" i="16"/>
  <c r="K128" i="15" s="1"/>
  <c r="AA128" i="15" s="1"/>
  <c r="J127" i="16"/>
  <c r="J128" i="15" s="1"/>
  <c r="Z128" i="15" s="1"/>
  <c r="E127" i="16"/>
  <c r="E128" i="15" s="1"/>
  <c r="U128" i="15" s="1"/>
  <c r="F127" i="16"/>
  <c r="F128" i="15" s="1"/>
  <c r="V128" i="15" s="1"/>
  <c r="C122" i="16"/>
  <c r="M127" i="17"/>
  <c r="M128" i="16" l="1"/>
  <c r="E129" i="15"/>
  <c r="U129" i="15" s="1"/>
  <c r="J129" i="15"/>
  <c r="Z129" i="15" s="1"/>
  <c r="F129" i="15"/>
  <c r="V129" i="15" s="1"/>
  <c r="D129" i="15"/>
  <c r="T129" i="15" s="1"/>
  <c r="O130" i="15"/>
  <c r="AE130" i="15" s="1"/>
  <c r="N128" i="16"/>
  <c r="D127" i="16"/>
  <c r="C127" i="16"/>
  <c r="E119" i="22"/>
  <c r="E120" i="22"/>
  <c r="D128" i="15" l="1"/>
  <c r="T128" i="15" s="1"/>
  <c r="M127" i="16"/>
  <c r="O129" i="15"/>
  <c r="AE129" i="15" s="1"/>
  <c r="C128" i="15"/>
  <c r="S128" i="15" s="1"/>
  <c r="N127" i="16"/>
  <c r="H126" i="16"/>
  <c r="H127" i="15" s="1"/>
  <c r="X127" i="15" s="1"/>
  <c r="J126" i="16"/>
  <c r="J127" i="15" s="1"/>
  <c r="Z127" i="15" s="1"/>
  <c r="K126" i="16"/>
  <c r="K127" i="15" s="1"/>
  <c r="AA127" i="15" s="1"/>
  <c r="M126" i="17"/>
  <c r="O128" i="15" l="1"/>
  <c r="AE128" i="15" s="1"/>
  <c r="E120" i="16"/>
  <c r="M123" i="15"/>
  <c r="AC123" i="15" s="1"/>
  <c r="M124" i="15"/>
  <c r="AC124" i="15" s="1"/>
  <c r="M125" i="15"/>
  <c r="AC125" i="15" s="1"/>
  <c r="M126" i="15"/>
  <c r="AC126" i="15" s="1"/>
  <c r="M126" i="16" l="1"/>
  <c r="N126" i="16"/>
  <c r="K124" i="16"/>
  <c r="J125" i="16"/>
  <c r="D120" i="16"/>
  <c r="G125" i="16"/>
  <c r="M125" i="17"/>
  <c r="C121" i="23"/>
  <c r="D121" i="23"/>
  <c r="E121" i="23"/>
  <c r="F121" i="23"/>
  <c r="G121" i="23"/>
  <c r="H121" i="23"/>
  <c r="J121" i="23"/>
  <c r="K121" i="23"/>
  <c r="C122" i="23"/>
  <c r="D122" i="23"/>
  <c r="E122" i="23"/>
  <c r="F122" i="23"/>
  <c r="G122" i="23"/>
  <c r="H122" i="23"/>
  <c r="J122" i="23"/>
  <c r="K122" i="23"/>
  <c r="C123" i="23"/>
  <c r="D123" i="23"/>
  <c r="E123" i="23"/>
  <c r="F123" i="23"/>
  <c r="G123" i="23"/>
  <c r="H123" i="23"/>
  <c r="J123" i="23"/>
  <c r="K123" i="23"/>
  <c r="C124" i="23"/>
  <c r="D124" i="23"/>
  <c r="E124" i="23"/>
  <c r="F124" i="23"/>
  <c r="G124" i="23"/>
  <c r="H124" i="23"/>
  <c r="J124" i="23"/>
  <c r="K124" i="23"/>
  <c r="C125" i="23"/>
  <c r="D125" i="23"/>
  <c r="E125" i="23"/>
  <c r="F125" i="23"/>
  <c r="G125" i="23"/>
  <c r="H125" i="23"/>
  <c r="J125" i="23"/>
  <c r="K125" i="23"/>
  <c r="C121" i="22"/>
  <c r="D121" i="22"/>
  <c r="E121" i="22"/>
  <c r="F121" i="22"/>
  <c r="G121" i="22"/>
  <c r="H121" i="22"/>
  <c r="J121" i="22"/>
  <c r="K121" i="22"/>
  <c r="C122" i="22"/>
  <c r="D122" i="22"/>
  <c r="E122" i="22"/>
  <c r="F122" i="22"/>
  <c r="G122" i="22"/>
  <c r="H122" i="22"/>
  <c r="J122" i="22"/>
  <c r="K122" i="22"/>
  <c r="M124" i="17"/>
  <c r="M123" i="17"/>
  <c r="M122" i="17"/>
  <c r="O127" i="15" l="1"/>
  <c r="AE127" i="15" s="1"/>
  <c r="G126" i="15"/>
  <c r="W126" i="15" s="1"/>
  <c r="J126" i="15"/>
  <c r="Z126" i="15" s="1"/>
  <c r="K125" i="15"/>
  <c r="AA125" i="15" s="1"/>
  <c r="K112" i="16"/>
  <c r="K118" i="16"/>
  <c r="K120" i="16"/>
  <c r="K117" i="16"/>
  <c r="K113" i="16"/>
  <c r="K125" i="16"/>
  <c r="C125" i="16"/>
  <c r="H125" i="16"/>
  <c r="F125" i="16"/>
  <c r="E125" i="16"/>
  <c r="G122" i="16"/>
  <c r="G118" i="16"/>
  <c r="G117" i="16"/>
  <c r="D125" i="16"/>
  <c r="J119" i="16"/>
  <c r="J113" i="16"/>
  <c r="J124" i="16"/>
  <c r="M122" i="22"/>
  <c r="M124" i="23"/>
  <c r="M125" i="23"/>
  <c r="M121" i="22"/>
  <c r="M123" i="23"/>
  <c r="M122" i="23"/>
  <c r="M121" i="23"/>
  <c r="K6" i="16"/>
  <c r="H124" i="16"/>
  <c r="G124" i="16"/>
  <c r="H122" i="16"/>
  <c r="F124" i="16"/>
  <c r="E124" i="16"/>
  <c r="F122" i="16"/>
  <c r="D122" i="16"/>
  <c r="K122" i="16"/>
  <c r="K123" i="16"/>
  <c r="G123" i="16"/>
  <c r="F123" i="16"/>
  <c r="D123" i="16"/>
  <c r="J123" i="16"/>
  <c r="H123" i="16"/>
  <c r="E122" i="16"/>
  <c r="G121" i="16"/>
  <c r="H109" i="16"/>
  <c r="J121" i="16"/>
  <c r="M122" i="15"/>
  <c r="AC122" i="15" s="1"/>
  <c r="D121" i="16"/>
  <c r="E121" i="16"/>
  <c r="K121" i="16"/>
  <c r="M125" i="16" l="1"/>
  <c r="M122" i="16"/>
  <c r="M123" i="16"/>
  <c r="N123" i="16"/>
  <c r="E126" i="15"/>
  <c r="U126" i="15" s="1"/>
  <c r="G124" i="15"/>
  <c r="W124" i="15" s="1"/>
  <c r="F126" i="15"/>
  <c r="V126" i="15" s="1"/>
  <c r="C126" i="15"/>
  <c r="S126" i="15" s="1"/>
  <c r="H126" i="15"/>
  <c r="X126" i="15" s="1"/>
  <c r="K126" i="15"/>
  <c r="AA126" i="15" s="1"/>
  <c r="D126" i="15"/>
  <c r="T126" i="15" s="1"/>
  <c r="E123" i="15"/>
  <c r="U123" i="15" s="1"/>
  <c r="G123" i="15"/>
  <c r="W123" i="15" s="1"/>
  <c r="F125" i="15"/>
  <c r="V125" i="15" s="1"/>
  <c r="H123" i="15"/>
  <c r="X123" i="15" s="1"/>
  <c r="E125" i="15"/>
  <c r="U125" i="15" s="1"/>
  <c r="F123" i="15"/>
  <c r="V123" i="15" s="1"/>
  <c r="H125" i="15"/>
  <c r="X125" i="15" s="1"/>
  <c r="K123" i="15"/>
  <c r="AA123" i="15" s="1"/>
  <c r="J125" i="15"/>
  <c r="Z125" i="15" s="1"/>
  <c r="J123" i="15"/>
  <c r="Z123" i="15" s="1"/>
  <c r="D123" i="15"/>
  <c r="T123" i="15" s="1"/>
  <c r="N122" i="16"/>
  <c r="N125" i="16"/>
  <c r="D125" i="15"/>
  <c r="T125" i="15" s="1"/>
  <c r="N124" i="16"/>
  <c r="M124" i="16"/>
  <c r="E124" i="15"/>
  <c r="U124" i="15" s="1"/>
  <c r="C125" i="15"/>
  <c r="S125" i="15" s="1"/>
  <c r="C123" i="15"/>
  <c r="S123" i="15" s="1"/>
  <c r="K124" i="15"/>
  <c r="AA124" i="15" s="1"/>
  <c r="C124" i="15"/>
  <c r="S124" i="15" s="1"/>
  <c r="H124" i="15"/>
  <c r="X124" i="15" s="1"/>
  <c r="J124" i="15"/>
  <c r="Z124" i="15" s="1"/>
  <c r="D124" i="15"/>
  <c r="T124" i="15" s="1"/>
  <c r="F124" i="15"/>
  <c r="V124" i="15" s="1"/>
  <c r="G125" i="15"/>
  <c r="W125" i="15" s="1"/>
  <c r="K122" i="15"/>
  <c r="AA122" i="15" s="1"/>
  <c r="G122" i="15"/>
  <c r="W122" i="15" s="1"/>
  <c r="E122" i="15"/>
  <c r="U122" i="15" s="1"/>
  <c r="D122" i="15"/>
  <c r="T122" i="15" s="1"/>
  <c r="J122" i="15"/>
  <c r="Z122" i="15" s="1"/>
  <c r="H121" i="16"/>
  <c r="F121" i="16"/>
  <c r="C121" i="16"/>
  <c r="M121" i="15"/>
  <c r="AC121" i="15" s="1"/>
  <c r="J120" i="16"/>
  <c r="H120" i="16"/>
  <c r="F120" i="16"/>
  <c r="M120" i="17"/>
  <c r="C120" i="23"/>
  <c r="D120" i="23"/>
  <c r="E120" i="23"/>
  <c r="F120" i="23"/>
  <c r="G120" i="23"/>
  <c r="H120" i="23"/>
  <c r="J120" i="23"/>
  <c r="K120" i="23"/>
  <c r="C120" i="22"/>
  <c r="D120" i="22"/>
  <c r="F120" i="22"/>
  <c r="G120" i="22"/>
  <c r="H120" i="22"/>
  <c r="J120" i="22"/>
  <c r="K120" i="22"/>
  <c r="M120" i="15"/>
  <c r="AC120" i="15" s="1"/>
  <c r="M119" i="17"/>
  <c r="C119" i="23"/>
  <c r="D119" i="23"/>
  <c r="F119" i="23"/>
  <c r="G119" i="23"/>
  <c r="H119" i="23"/>
  <c r="J119" i="23"/>
  <c r="K119" i="23"/>
  <c r="C119" i="22"/>
  <c r="D119" i="22"/>
  <c r="F119" i="22"/>
  <c r="G119" i="22"/>
  <c r="H119" i="22"/>
  <c r="J119" i="22"/>
  <c r="K119" i="22"/>
  <c r="M119" i="15"/>
  <c r="AC119" i="15" s="1"/>
  <c r="M118" i="17"/>
  <c r="C118" i="23"/>
  <c r="D118" i="23"/>
  <c r="E118" i="23"/>
  <c r="F118" i="23"/>
  <c r="G118" i="23"/>
  <c r="H118" i="23"/>
  <c r="J118" i="23"/>
  <c r="K118" i="23"/>
  <c r="C118" i="22"/>
  <c r="D118" i="22"/>
  <c r="E118" i="22"/>
  <c r="F118" i="22"/>
  <c r="G118" i="22"/>
  <c r="H118" i="22"/>
  <c r="J118" i="22"/>
  <c r="K118" i="22"/>
  <c r="M118" i="15"/>
  <c r="AC118" i="15" s="1"/>
  <c r="M117" i="17"/>
  <c r="C117" i="23"/>
  <c r="D117" i="23"/>
  <c r="E117" i="23"/>
  <c r="F117" i="23"/>
  <c r="G117" i="23"/>
  <c r="H117" i="23"/>
  <c r="J117" i="23"/>
  <c r="K117" i="23"/>
  <c r="C117" i="22"/>
  <c r="D117" i="22"/>
  <c r="E117" i="22"/>
  <c r="F117" i="22"/>
  <c r="G117" i="22"/>
  <c r="H117" i="22"/>
  <c r="J117" i="22"/>
  <c r="K117" i="22"/>
  <c r="M117" i="15"/>
  <c r="AC117" i="15" s="1"/>
  <c r="M116" i="17"/>
  <c r="C116" i="23"/>
  <c r="D116" i="23"/>
  <c r="E116" i="23"/>
  <c r="F116" i="23"/>
  <c r="G116" i="23"/>
  <c r="H116" i="23"/>
  <c r="J116" i="23"/>
  <c r="K116" i="23"/>
  <c r="C116" i="22"/>
  <c r="D116" i="22"/>
  <c r="E116" i="22"/>
  <c r="F116" i="22"/>
  <c r="G116" i="22"/>
  <c r="H116" i="22"/>
  <c r="J116" i="22"/>
  <c r="K116" i="22"/>
  <c r="M115" i="17"/>
  <c r="M121" i="16" l="1"/>
  <c r="O126" i="15"/>
  <c r="AE126" i="15" s="1"/>
  <c r="O124" i="15"/>
  <c r="AE124" i="15" s="1"/>
  <c r="O123" i="15"/>
  <c r="AE123" i="15" s="1"/>
  <c r="O125" i="15"/>
  <c r="AE125" i="15" s="1"/>
  <c r="N121" i="16"/>
  <c r="N120" i="16"/>
  <c r="F122" i="15"/>
  <c r="V122" i="15" s="1"/>
  <c r="H122" i="15"/>
  <c r="X122" i="15" s="1"/>
  <c r="C122" i="15"/>
  <c r="S122" i="15" s="1"/>
  <c r="G120" i="16"/>
  <c r="C120" i="16"/>
  <c r="F121" i="15"/>
  <c r="V121" i="15" s="1"/>
  <c r="E121" i="15"/>
  <c r="U121" i="15" s="1"/>
  <c r="H121" i="15"/>
  <c r="X121" i="15" s="1"/>
  <c r="J121" i="15"/>
  <c r="Z121" i="15" s="1"/>
  <c r="M120" i="22"/>
  <c r="M120" i="23"/>
  <c r="H119" i="16"/>
  <c r="G119" i="16"/>
  <c r="F119" i="16"/>
  <c r="E119" i="16"/>
  <c r="D119" i="16"/>
  <c r="C119" i="16"/>
  <c r="K119" i="16"/>
  <c r="M119" i="22"/>
  <c r="M119" i="23"/>
  <c r="F118" i="16"/>
  <c r="J118" i="16"/>
  <c r="H118" i="16"/>
  <c r="D118" i="16"/>
  <c r="E118" i="16"/>
  <c r="M118" i="22"/>
  <c r="C118" i="16"/>
  <c r="M118" i="23"/>
  <c r="H117" i="16"/>
  <c r="F117" i="16"/>
  <c r="E117" i="16"/>
  <c r="D117" i="16"/>
  <c r="J117" i="16"/>
  <c r="C117" i="16"/>
  <c r="M117" i="22"/>
  <c r="M117" i="23"/>
  <c r="K116" i="16"/>
  <c r="G116" i="16"/>
  <c r="F116" i="16"/>
  <c r="E116" i="16"/>
  <c r="C116" i="16"/>
  <c r="H116" i="16"/>
  <c r="J116" i="16"/>
  <c r="D116" i="16"/>
  <c r="M116" i="22"/>
  <c r="M116" i="23"/>
  <c r="C115" i="16"/>
  <c r="D115" i="16"/>
  <c r="E115" i="16"/>
  <c r="F115" i="16"/>
  <c r="K115" i="16"/>
  <c r="J115" i="16"/>
  <c r="H115" i="16"/>
  <c r="G115" i="16"/>
  <c r="M120" i="16" l="1"/>
  <c r="M117" i="16"/>
  <c r="O118" i="15" s="1"/>
  <c r="AE118" i="15" s="1"/>
  <c r="M118" i="16"/>
  <c r="N119" i="16"/>
  <c r="N116" i="16"/>
  <c r="N117" i="16"/>
  <c r="M115" i="16"/>
  <c r="N115" i="16"/>
  <c r="N118" i="16"/>
  <c r="M116" i="16"/>
  <c r="M119" i="16"/>
  <c r="O122" i="15"/>
  <c r="AE122" i="15" s="1"/>
  <c r="C121" i="15"/>
  <c r="S121" i="15" s="1"/>
  <c r="G121" i="15"/>
  <c r="W121" i="15" s="1"/>
  <c r="K121" i="15"/>
  <c r="AA121" i="15" s="1"/>
  <c r="K120" i="15"/>
  <c r="AA120" i="15" s="1"/>
  <c r="J118" i="15"/>
  <c r="Z118" i="15" s="1"/>
  <c r="D118" i="15"/>
  <c r="T118" i="15" s="1"/>
  <c r="D120" i="15"/>
  <c r="T120" i="15" s="1"/>
  <c r="E120" i="15"/>
  <c r="U120" i="15" s="1"/>
  <c r="E118" i="15"/>
  <c r="U118" i="15" s="1"/>
  <c r="F118" i="15"/>
  <c r="V118" i="15" s="1"/>
  <c r="F120" i="15"/>
  <c r="V120" i="15" s="1"/>
  <c r="G118" i="15"/>
  <c r="W118" i="15" s="1"/>
  <c r="G120" i="15"/>
  <c r="W120" i="15" s="1"/>
  <c r="H118" i="15"/>
  <c r="X118" i="15" s="1"/>
  <c r="H120" i="15"/>
  <c r="X120" i="15" s="1"/>
  <c r="K118" i="15"/>
  <c r="AA118" i="15" s="1"/>
  <c r="J120" i="15"/>
  <c r="Z120" i="15" s="1"/>
  <c r="C118" i="15"/>
  <c r="S118" i="15" s="1"/>
  <c r="C120" i="15"/>
  <c r="S120" i="15" s="1"/>
  <c r="K117" i="15"/>
  <c r="AA117" i="15" s="1"/>
  <c r="D117" i="15"/>
  <c r="T117" i="15" s="1"/>
  <c r="E117" i="15"/>
  <c r="U117" i="15" s="1"/>
  <c r="F117" i="15"/>
  <c r="V117" i="15" s="1"/>
  <c r="C117" i="15"/>
  <c r="S117" i="15" s="1"/>
  <c r="G117" i="15"/>
  <c r="W117" i="15" s="1"/>
  <c r="J117" i="15"/>
  <c r="Z117" i="15" s="1"/>
  <c r="H117" i="15"/>
  <c r="X117" i="15" s="1"/>
  <c r="K119" i="15"/>
  <c r="AA119" i="15" s="1"/>
  <c r="F119" i="15"/>
  <c r="V119" i="15" s="1"/>
  <c r="C119" i="15"/>
  <c r="S119" i="15" s="1"/>
  <c r="D121" i="15"/>
  <c r="T121" i="15" s="1"/>
  <c r="G119" i="15"/>
  <c r="W119" i="15" s="1"/>
  <c r="E119" i="15"/>
  <c r="U119" i="15" s="1"/>
  <c r="D119" i="15"/>
  <c r="T119" i="15" s="1"/>
  <c r="J119" i="15"/>
  <c r="Z119" i="15" s="1"/>
  <c r="H119" i="15"/>
  <c r="X119" i="15" s="1"/>
  <c r="C116" i="15"/>
  <c r="S116" i="15" s="1"/>
  <c r="D116" i="15"/>
  <c r="T116" i="15" s="1"/>
  <c r="E116" i="15"/>
  <c r="U116" i="15" s="1"/>
  <c r="F116" i="15"/>
  <c r="V116" i="15" s="1"/>
  <c r="G116" i="15"/>
  <c r="W116" i="15" s="1"/>
  <c r="H116" i="15"/>
  <c r="X116" i="15" s="1"/>
  <c r="J116" i="15"/>
  <c r="Z116" i="15" s="1"/>
  <c r="K116" i="15"/>
  <c r="AA116" i="15" s="1"/>
  <c r="M116" i="15"/>
  <c r="AC116" i="15" s="1"/>
  <c r="O121" i="15" l="1"/>
  <c r="AE121" i="15" s="1"/>
  <c r="O120" i="15"/>
  <c r="AE120" i="15" s="1"/>
  <c r="O117" i="15"/>
  <c r="AE117" i="15" s="1"/>
  <c r="O116" i="15"/>
  <c r="AE116" i="15" s="1"/>
  <c r="O119" i="15"/>
  <c r="AE119" i="15" s="1"/>
  <c r="C115" i="23"/>
  <c r="D115" i="23"/>
  <c r="E115" i="23"/>
  <c r="F115" i="23"/>
  <c r="G115" i="23"/>
  <c r="H115" i="23"/>
  <c r="J115" i="23"/>
  <c r="K115" i="23"/>
  <c r="C115" i="22"/>
  <c r="D115" i="22"/>
  <c r="E115" i="22"/>
  <c r="F115" i="22"/>
  <c r="G115" i="22"/>
  <c r="H115" i="22"/>
  <c r="J115" i="22"/>
  <c r="K115" i="22"/>
  <c r="M114" i="15"/>
  <c r="AC114" i="15" s="1"/>
  <c r="M115" i="15"/>
  <c r="AC115" i="15" s="1"/>
  <c r="M114" i="17"/>
  <c r="C114" i="23"/>
  <c r="D114" i="23"/>
  <c r="E114" i="23"/>
  <c r="F114" i="23"/>
  <c r="G114" i="23"/>
  <c r="H114" i="23"/>
  <c r="J114" i="23"/>
  <c r="K114" i="23"/>
  <c r="C114" i="22"/>
  <c r="D114" i="22"/>
  <c r="E114" i="22"/>
  <c r="F114" i="22"/>
  <c r="G114" i="22"/>
  <c r="H114" i="22"/>
  <c r="J114" i="22"/>
  <c r="K114" i="22"/>
  <c r="M113" i="17"/>
  <c r="M115" i="22" l="1"/>
  <c r="M115" i="23"/>
  <c r="M114" i="22"/>
  <c r="M114" i="23"/>
  <c r="K114" i="16"/>
  <c r="K115" i="15" s="1"/>
  <c r="AA115" i="15" s="1"/>
  <c r="J114" i="16"/>
  <c r="J115" i="15" s="1"/>
  <c r="Z115" i="15" s="1"/>
  <c r="H114" i="16"/>
  <c r="H115" i="15" s="1"/>
  <c r="X115" i="15" s="1"/>
  <c r="G114" i="16"/>
  <c r="F114" i="16"/>
  <c r="F115" i="15" s="1"/>
  <c r="V115" i="15" s="1"/>
  <c r="E114" i="16"/>
  <c r="E115" i="15" s="1"/>
  <c r="U115" i="15" s="1"/>
  <c r="D114" i="16"/>
  <c r="C114" i="16"/>
  <c r="E113" i="16"/>
  <c r="E114" i="15" s="1"/>
  <c r="U114" i="15" s="1"/>
  <c r="J114" i="15"/>
  <c r="Z114" i="15" s="1"/>
  <c r="C113" i="23"/>
  <c r="D113" i="23"/>
  <c r="E113" i="23"/>
  <c r="F113" i="23"/>
  <c r="G113" i="23"/>
  <c r="H113" i="23"/>
  <c r="J113" i="23"/>
  <c r="K113" i="23"/>
  <c r="C113" i="22"/>
  <c r="D113" i="22"/>
  <c r="E113" i="22"/>
  <c r="F113" i="22"/>
  <c r="G113" i="22"/>
  <c r="H113" i="22"/>
  <c r="J113" i="22"/>
  <c r="K113" i="22"/>
  <c r="M112" i="17"/>
  <c r="M113" i="15"/>
  <c r="AC113" i="15" s="1"/>
  <c r="C112" i="23"/>
  <c r="D112" i="23"/>
  <c r="E112" i="23"/>
  <c r="F112" i="23"/>
  <c r="G112" i="23"/>
  <c r="H112" i="23"/>
  <c r="J112" i="23"/>
  <c r="K112" i="23"/>
  <c r="C112" i="22"/>
  <c r="D112" i="22"/>
  <c r="E112" i="22"/>
  <c r="F112" i="22"/>
  <c r="G112" i="22"/>
  <c r="H112" i="22"/>
  <c r="J112" i="22"/>
  <c r="K112" i="22"/>
  <c r="M110" i="15"/>
  <c r="AC110" i="15" s="1"/>
  <c r="M111" i="15"/>
  <c r="AC111" i="15" s="1"/>
  <c r="M112" i="15"/>
  <c r="AC112" i="15" s="1"/>
  <c r="M111" i="17"/>
  <c r="C111" i="23"/>
  <c r="D111" i="23"/>
  <c r="E111" i="23"/>
  <c r="F111" i="23"/>
  <c r="G111" i="23"/>
  <c r="H111" i="23"/>
  <c r="J111" i="23"/>
  <c r="K111" i="23"/>
  <c r="C111" i="22"/>
  <c r="D111" i="22"/>
  <c r="E111" i="22"/>
  <c r="F111" i="22"/>
  <c r="G111" i="22"/>
  <c r="H111" i="22"/>
  <c r="J111" i="22"/>
  <c r="K111" i="22"/>
  <c r="M110" i="17"/>
  <c r="C110" i="23"/>
  <c r="D110" i="23"/>
  <c r="E110" i="23"/>
  <c r="F110" i="23"/>
  <c r="G110" i="23"/>
  <c r="H110" i="23"/>
  <c r="J110" i="23"/>
  <c r="K110" i="23"/>
  <c r="C110" i="22"/>
  <c r="D110" i="22"/>
  <c r="E110" i="22"/>
  <c r="F110" i="22"/>
  <c r="G110" i="22"/>
  <c r="H110" i="22"/>
  <c r="J110" i="22"/>
  <c r="K110" i="22"/>
  <c r="M109" i="17"/>
  <c r="M114" i="16" l="1"/>
  <c r="D115" i="15"/>
  <c r="T115" i="15" s="1"/>
  <c r="N114" i="16"/>
  <c r="C115" i="15"/>
  <c r="S115" i="15" s="1"/>
  <c r="G115" i="15"/>
  <c r="W115" i="15" s="1"/>
  <c r="C113" i="16"/>
  <c r="D113" i="16"/>
  <c r="M113" i="22"/>
  <c r="F113" i="16"/>
  <c r="F114" i="15" s="1"/>
  <c r="V114" i="15" s="1"/>
  <c r="G113" i="16"/>
  <c r="H113" i="16"/>
  <c r="H114" i="15" s="1"/>
  <c r="X114" i="15" s="1"/>
  <c r="K113" i="15"/>
  <c r="AA113" i="15" s="1"/>
  <c r="J112" i="16"/>
  <c r="J113" i="15" s="1"/>
  <c r="Z113" i="15" s="1"/>
  <c r="M113" i="23"/>
  <c r="C112" i="16"/>
  <c r="D112" i="16"/>
  <c r="E112" i="16"/>
  <c r="E113" i="15" s="1"/>
  <c r="U113" i="15" s="1"/>
  <c r="F112" i="16"/>
  <c r="F113" i="15" s="1"/>
  <c r="V113" i="15" s="1"/>
  <c r="G112" i="16"/>
  <c r="H112" i="16"/>
  <c r="H113" i="15" s="1"/>
  <c r="X113" i="15" s="1"/>
  <c r="M112" i="22"/>
  <c r="M111" i="22"/>
  <c r="J111" i="16"/>
  <c r="J112" i="15" s="1"/>
  <c r="Z112" i="15" s="1"/>
  <c r="M112" i="23"/>
  <c r="K111" i="16"/>
  <c r="K112" i="15" s="1"/>
  <c r="AA112" i="15" s="1"/>
  <c r="G111" i="16"/>
  <c r="F111" i="16"/>
  <c r="F112" i="15" s="1"/>
  <c r="V112" i="15" s="1"/>
  <c r="E111" i="16"/>
  <c r="E112" i="15" s="1"/>
  <c r="U112" i="15" s="1"/>
  <c r="D111" i="16"/>
  <c r="C111" i="16"/>
  <c r="H111" i="16"/>
  <c r="H112" i="15" s="1"/>
  <c r="X112" i="15" s="1"/>
  <c r="D110" i="16"/>
  <c r="M111" i="23"/>
  <c r="C110" i="16"/>
  <c r="E110" i="16"/>
  <c r="E111" i="15" s="1"/>
  <c r="U111" i="15" s="1"/>
  <c r="F110" i="16"/>
  <c r="F111" i="15" s="1"/>
  <c r="V111" i="15" s="1"/>
  <c r="G110" i="16"/>
  <c r="J110" i="16"/>
  <c r="J111" i="15" s="1"/>
  <c r="Z111" i="15" s="1"/>
  <c r="K110" i="16"/>
  <c r="K111" i="15" s="1"/>
  <c r="AA111" i="15" s="1"/>
  <c r="M110" i="22"/>
  <c r="H110" i="16"/>
  <c r="H111" i="15" s="1"/>
  <c r="X111" i="15" s="1"/>
  <c r="K109" i="16"/>
  <c r="J109" i="16"/>
  <c r="M110" i="23"/>
  <c r="C109" i="16"/>
  <c r="D109" i="16"/>
  <c r="E109" i="16"/>
  <c r="F109" i="16"/>
  <c r="G109" i="16"/>
  <c r="C109" i="23"/>
  <c r="D109" i="23"/>
  <c r="E109" i="23"/>
  <c r="F109" i="23"/>
  <c r="G109" i="23"/>
  <c r="H109" i="23"/>
  <c r="J109" i="23"/>
  <c r="K109" i="23"/>
  <c r="C109" i="22"/>
  <c r="D109" i="22"/>
  <c r="E109" i="22"/>
  <c r="F109" i="22"/>
  <c r="G109" i="22"/>
  <c r="H109" i="22"/>
  <c r="J109" i="22"/>
  <c r="K109" i="22"/>
  <c r="M109" i="15"/>
  <c r="AC109" i="15" s="1"/>
  <c r="K108" i="16"/>
  <c r="K109" i="15" s="1"/>
  <c r="AA109" i="15" s="1"/>
  <c r="H108" i="16"/>
  <c r="H109" i="15" s="1"/>
  <c r="X109" i="15" s="1"/>
  <c r="G108" i="16"/>
  <c r="M108" i="17"/>
  <c r="C108" i="23"/>
  <c r="D108" i="23"/>
  <c r="E108" i="23"/>
  <c r="F108" i="23"/>
  <c r="G108" i="23"/>
  <c r="H108" i="23"/>
  <c r="J108" i="23"/>
  <c r="K108" i="23"/>
  <c r="C108" i="22"/>
  <c r="D108" i="22"/>
  <c r="E108" i="22"/>
  <c r="F108" i="22"/>
  <c r="G108" i="22"/>
  <c r="H108" i="22"/>
  <c r="J108" i="22"/>
  <c r="K108" i="22"/>
  <c r="M110" i="16" l="1"/>
  <c r="D114" i="15"/>
  <c r="T114" i="15" s="1"/>
  <c r="N113" i="16"/>
  <c r="D113" i="15"/>
  <c r="T113" i="15" s="1"/>
  <c r="N112" i="16"/>
  <c r="N109" i="16"/>
  <c r="M109" i="16"/>
  <c r="D111" i="15"/>
  <c r="T111" i="15" s="1"/>
  <c r="N110" i="16"/>
  <c r="M113" i="16"/>
  <c r="D112" i="15"/>
  <c r="T112" i="15" s="1"/>
  <c r="N111" i="16"/>
  <c r="M112" i="16"/>
  <c r="M111" i="16"/>
  <c r="C111" i="15"/>
  <c r="S111" i="15" s="1"/>
  <c r="C112" i="15"/>
  <c r="S112" i="15" s="1"/>
  <c r="C114" i="15"/>
  <c r="S114" i="15" s="1"/>
  <c r="C113" i="15"/>
  <c r="S113" i="15" s="1"/>
  <c r="G112" i="15"/>
  <c r="W112" i="15" s="1"/>
  <c r="G114" i="15"/>
  <c r="W114" i="15" s="1"/>
  <c r="G111" i="15"/>
  <c r="W111" i="15" s="1"/>
  <c r="G109" i="15"/>
  <c r="W109" i="15" s="1"/>
  <c r="G113" i="15"/>
  <c r="W113" i="15" s="1"/>
  <c r="K114" i="15"/>
  <c r="AA114" i="15" s="1"/>
  <c r="K110" i="15"/>
  <c r="AA110" i="15" s="1"/>
  <c r="J110" i="15"/>
  <c r="Z110" i="15" s="1"/>
  <c r="H110" i="15"/>
  <c r="X110" i="15" s="1"/>
  <c r="G110" i="15"/>
  <c r="W110" i="15" s="1"/>
  <c r="F110" i="15"/>
  <c r="V110" i="15" s="1"/>
  <c r="E110" i="15"/>
  <c r="U110" i="15" s="1"/>
  <c r="D110" i="15"/>
  <c r="T110" i="15" s="1"/>
  <c r="C110" i="15"/>
  <c r="S110" i="15" s="1"/>
  <c r="M109" i="22"/>
  <c r="M109" i="23"/>
  <c r="C108" i="16"/>
  <c r="J108" i="16"/>
  <c r="J109" i="15" s="1"/>
  <c r="Z109" i="15" s="1"/>
  <c r="D108" i="16"/>
  <c r="M108" i="22"/>
  <c r="E108" i="16"/>
  <c r="E109" i="15" s="1"/>
  <c r="U109" i="15" s="1"/>
  <c r="F108" i="16"/>
  <c r="F109" i="15" s="1"/>
  <c r="V109" i="15" s="1"/>
  <c r="M108" i="23"/>
  <c r="M108" i="16" l="1"/>
  <c r="D109" i="15"/>
  <c r="T109" i="15" s="1"/>
  <c r="N108" i="16"/>
  <c r="C109" i="15"/>
  <c r="S109" i="15" s="1"/>
  <c r="M107" i="17"/>
  <c r="M108" i="15" l="1"/>
  <c r="AC108" i="15" s="1"/>
  <c r="H107" i="16"/>
  <c r="H108" i="15" s="1"/>
  <c r="X108" i="15" s="1"/>
  <c r="J107" i="16"/>
  <c r="J108" i="15" s="1"/>
  <c r="Z108" i="15" s="1"/>
  <c r="C107" i="23"/>
  <c r="D107" i="23"/>
  <c r="E107" i="23"/>
  <c r="F107" i="23"/>
  <c r="G107" i="23"/>
  <c r="H107" i="23"/>
  <c r="J107" i="23"/>
  <c r="K107" i="23"/>
  <c r="C107" i="22"/>
  <c r="D107" i="22"/>
  <c r="E107" i="22"/>
  <c r="F107" i="22"/>
  <c r="G107" i="22"/>
  <c r="H107" i="22"/>
  <c r="J107" i="22"/>
  <c r="K107" i="22"/>
  <c r="C105" i="23"/>
  <c r="D105" i="23"/>
  <c r="E105" i="23"/>
  <c r="F105" i="23"/>
  <c r="G105" i="23"/>
  <c r="H105" i="23"/>
  <c r="J105" i="23"/>
  <c r="K105" i="23"/>
  <c r="C106" i="23"/>
  <c r="D106" i="23"/>
  <c r="E106" i="23"/>
  <c r="F106" i="23"/>
  <c r="G106" i="23"/>
  <c r="H106" i="23"/>
  <c r="J106" i="23"/>
  <c r="K106" i="23"/>
  <c r="C105" i="22"/>
  <c r="D105" i="22"/>
  <c r="E105" i="22"/>
  <c r="F105" i="22"/>
  <c r="G105" i="22"/>
  <c r="H105" i="22"/>
  <c r="J105" i="22"/>
  <c r="K105" i="22"/>
  <c r="C106" i="22"/>
  <c r="D106" i="22"/>
  <c r="E106" i="22"/>
  <c r="F106" i="22"/>
  <c r="G106" i="22"/>
  <c r="H106" i="22"/>
  <c r="J106" i="22"/>
  <c r="K106" i="22"/>
  <c r="M107" i="22" l="1"/>
  <c r="M105" i="22"/>
  <c r="M106" i="22"/>
  <c r="M107" i="23"/>
  <c r="M105" i="23"/>
  <c r="M106" i="23"/>
  <c r="M106" i="15"/>
  <c r="AC106" i="15" s="1"/>
  <c r="M107" i="15"/>
  <c r="AC107" i="15" s="1"/>
  <c r="K106" i="16"/>
  <c r="F105" i="16"/>
  <c r="F106" i="15" s="1"/>
  <c r="V106" i="15" s="1"/>
  <c r="G105" i="16"/>
  <c r="D106" i="16"/>
  <c r="M100" i="17"/>
  <c r="M105" i="17"/>
  <c r="M106" i="17"/>
  <c r="G106" i="15" l="1"/>
  <c r="W106" i="15" s="1"/>
  <c r="K107" i="15"/>
  <c r="AA107" i="15" s="1"/>
  <c r="D107" i="15"/>
  <c r="T107" i="15" s="1"/>
  <c r="K105" i="16"/>
  <c r="K106" i="15" s="1"/>
  <c r="AA106" i="15" s="1"/>
  <c r="K107" i="16"/>
  <c r="K108" i="15" s="1"/>
  <c r="AA108" i="15" s="1"/>
  <c r="G106" i="16"/>
  <c r="G107" i="16"/>
  <c r="F106" i="16"/>
  <c r="F107" i="16"/>
  <c r="F108" i="15" s="1"/>
  <c r="V108" i="15" s="1"/>
  <c r="E105" i="16"/>
  <c r="E106" i="15" s="1"/>
  <c r="U106" i="15" s="1"/>
  <c r="E107" i="16"/>
  <c r="E108" i="15" s="1"/>
  <c r="U108" i="15" s="1"/>
  <c r="E106" i="16"/>
  <c r="D105" i="16"/>
  <c r="D107" i="16"/>
  <c r="C107" i="16"/>
  <c r="H105" i="16"/>
  <c r="H106" i="15" s="1"/>
  <c r="X106" i="15" s="1"/>
  <c r="J106" i="16"/>
  <c r="J105" i="16"/>
  <c r="J106" i="15" s="1"/>
  <c r="Z106" i="15" s="1"/>
  <c r="H106" i="16"/>
  <c r="C106" i="16"/>
  <c r="C105" i="16"/>
  <c r="E104" i="16"/>
  <c r="M105" i="15"/>
  <c r="AC105" i="15" s="1"/>
  <c r="G104" i="16"/>
  <c r="K104" i="16"/>
  <c r="C104" i="23"/>
  <c r="D104" i="23"/>
  <c r="E104" i="23"/>
  <c r="F104" i="23"/>
  <c r="G104" i="23"/>
  <c r="H104" i="23"/>
  <c r="J104" i="23"/>
  <c r="K104" i="23"/>
  <c r="C104" i="22"/>
  <c r="D104" i="22"/>
  <c r="E104" i="22"/>
  <c r="F104" i="22"/>
  <c r="G104" i="22"/>
  <c r="H104" i="22"/>
  <c r="J104" i="22"/>
  <c r="K104" i="22"/>
  <c r="M104" i="17"/>
  <c r="N106" i="16" l="1"/>
  <c r="M105" i="16"/>
  <c r="M107" i="16"/>
  <c r="D106" i="15"/>
  <c r="T106" i="15" s="1"/>
  <c r="N105" i="16"/>
  <c r="M106" i="16"/>
  <c r="D108" i="15"/>
  <c r="T108" i="15" s="1"/>
  <c r="N107" i="16"/>
  <c r="C106" i="15"/>
  <c r="S106" i="15" s="1"/>
  <c r="G108" i="15"/>
  <c r="W108" i="15" s="1"/>
  <c r="J107" i="15"/>
  <c r="Z107" i="15" s="1"/>
  <c r="H107" i="15"/>
  <c r="X107" i="15" s="1"/>
  <c r="G107" i="15"/>
  <c r="W107" i="15" s="1"/>
  <c r="F107" i="15"/>
  <c r="V107" i="15" s="1"/>
  <c r="E107" i="15"/>
  <c r="U107" i="15" s="1"/>
  <c r="K105" i="15"/>
  <c r="AA105" i="15" s="1"/>
  <c r="G105" i="15"/>
  <c r="W105" i="15" s="1"/>
  <c r="E105" i="15"/>
  <c r="U105" i="15" s="1"/>
  <c r="C107" i="15"/>
  <c r="S107" i="15" s="1"/>
  <c r="C108" i="15"/>
  <c r="S108" i="15" s="1"/>
  <c r="M104" i="22"/>
  <c r="D104" i="16"/>
  <c r="F104" i="16"/>
  <c r="M104" i="23"/>
  <c r="J104" i="16"/>
  <c r="C104" i="16"/>
  <c r="C102" i="23"/>
  <c r="D102" i="23"/>
  <c r="E102" i="23"/>
  <c r="F102" i="23"/>
  <c r="G102" i="23"/>
  <c r="H102" i="23"/>
  <c r="J102" i="23"/>
  <c r="K102" i="23"/>
  <c r="C103" i="23"/>
  <c r="D103" i="23"/>
  <c r="E103" i="23"/>
  <c r="F103" i="23"/>
  <c r="G103" i="23"/>
  <c r="H103" i="23"/>
  <c r="J103" i="23"/>
  <c r="K103" i="23"/>
  <c r="C103" i="22"/>
  <c r="D103" i="22"/>
  <c r="E103" i="22"/>
  <c r="F103" i="22"/>
  <c r="G103" i="22"/>
  <c r="H103" i="22"/>
  <c r="J103" i="22"/>
  <c r="K103" i="22"/>
  <c r="C102" i="22"/>
  <c r="D102" i="22"/>
  <c r="E102" i="22"/>
  <c r="F102" i="22"/>
  <c r="G102" i="22"/>
  <c r="H102" i="22"/>
  <c r="J102" i="22"/>
  <c r="K102" i="22"/>
  <c r="M103" i="15"/>
  <c r="AC103" i="15" s="1"/>
  <c r="M104" i="15"/>
  <c r="AC104" i="15" s="1"/>
  <c r="G102" i="16"/>
  <c r="M102" i="17"/>
  <c r="M103" i="17"/>
  <c r="J105" i="15" l="1"/>
  <c r="Z105" i="15" s="1"/>
  <c r="F105" i="15"/>
  <c r="V105" i="15" s="1"/>
  <c r="D105" i="15"/>
  <c r="T105" i="15" s="1"/>
  <c r="C105" i="15"/>
  <c r="S105" i="15" s="1"/>
  <c r="M103" i="22"/>
  <c r="M102" i="22"/>
  <c r="G103" i="15"/>
  <c r="W103" i="15" s="1"/>
  <c r="H104" i="16"/>
  <c r="M104" i="16" s="1"/>
  <c r="E102" i="16"/>
  <c r="H103" i="16"/>
  <c r="H104" i="15" s="1"/>
  <c r="X104" i="15" s="1"/>
  <c r="H102" i="16"/>
  <c r="K103" i="16"/>
  <c r="K104" i="15" s="1"/>
  <c r="AA104" i="15" s="1"/>
  <c r="J102" i="16"/>
  <c r="M103" i="23"/>
  <c r="M102" i="23"/>
  <c r="C102" i="16"/>
  <c r="D102" i="16"/>
  <c r="J103" i="16"/>
  <c r="D103" i="16"/>
  <c r="F102" i="16"/>
  <c r="G103" i="16"/>
  <c r="F103" i="16"/>
  <c r="E103" i="16"/>
  <c r="C103" i="16"/>
  <c r="K102" i="16"/>
  <c r="N103" i="16" l="1"/>
  <c r="N102" i="16"/>
  <c r="M102" i="16"/>
  <c r="N104" i="16"/>
  <c r="M103" i="16"/>
  <c r="D103" i="15"/>
  <c r="T103" i="15" s="1"/>
  <c r="K103" i="15"/>
  <c r="AA103" i="15" s="1"/>
  <c r="J103" i="15"/>
  <c r="Z103" i="15" s="1"/>
  <c r="E103" i="15"/>
  <c r="U103" i="15" s="1"/>
  <c r="F103" i="15"/>
  <c r="V103" i="15" s="1"/>
  <c r="H103" i="15"/>
  <c r="X103" i="15" s="1"/>
  <c r="H105" i="15"/>
  <c r="X105" i="15" s="1"/>
  <c r="C104" i="15"/>
  <c r="S104" i="15" s="1"/>
  <c r="C103" i="15"/>
  <c r="S103" i="15" s="1"/>
  <c r="D104" i="15"/>
  <c r="T104" i="15" s="1"/>
  <c r="E104" i="15"/>
  <c r="U104" i="15" s="1"/>
  <c r="J104" i="15"/>
  <c r="Z104" i="15" s="1"/>
  <c r="G104" i="15"/>
  <c r="W104" i="15" s="1"/>
  <c r="F104" i="15"/>
  <c r="V104" i="15" s="1"/>
  <c r="C94" i="22"/>
  <c r="M102" i="15"/>
  <c r="AC102" i="15" s="1"/>
  <c r="C100" i="23"/>
  <c r="D100" i="23"/>
  <c r="E100" i="23"/>
  <c r="F100" i="23"/>
  <c r="G100" i="23"/>
  <c r="H100" i="23"/>
  <c r="J100" i="23"/>
  <c r="K100" i="23"/>
  <c r="C101" i="23"/>
  <c r="D101" i="23"/>
  <c r="E101" i="23"/>
  <c r="F101" i="23"/>
  <c r="G101" i="23"/>
  <c r="H101" i="23"/>
  <c r="J101" i="23"/>
  <c r="K101" i="23"/>
  <c r="C100" i="22"/>
  <c r="D100" i="22"/>
  <c r="E100" i="22"/>
  <c r="F100" i="22"/>
  <c r="G100" i="22"/>
  <c r="H100" i="22"/>
  <c r="J100" i="22"/>
  <c r="K100" i="22"/>
  <c r="C101" i="22"/>
  <c r="D101" i="22"/>
  <c r="E101" i="22"/>
  <c r="F101" i="22"/>
  <c r="G101" i="22"/>
  <c r="H101" i="22"/>
  <c r="J101" i="22"/>
  <c r="K101" i="22"/>
  <c r="M101" i="17"/>
  <c r="K101" i="16"/>
  <c r="H101" i="16"/>
  <c r="G101" i="16"/>
  <c r="F96" i="16"/>
  <c r="E101" i="16"/>
  <c r="C93" i="22"/>
  <c r="M100" i="15"/>
  <c r="AC100" i="15" s="1"/>
  <c r="M101" i="15"/>
  <c r="AC101" i="15" s="1"/>
  <c r="E93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45" i="23"/>
  <c r="H46" i="23"/>
  <c r="H47" i="23"/>
  <c r="H48" i="23"/>
  <c r="H49" i="23"/>
  <c r="H50" i="23"/>
  <c r="H51" i="23"/>
  <c r="H52" i="23"/>
  <c r="H53" i="23"/>
  <c r="H54" i="23"/>
  <c r="H55" i="23"/>
  <c r="H56" i="23"/>
  <c r="H57" i="23"/>
  <c r="H58" i="23"/>
  <c r="H59" i="23"/>
  <c r="H60" i="23"/>
  <c r="H61" i="23"/>
  <c r="H62" i="23"/>
  <c r="H63" i="23"/>
  <c r="H64" i="23"/>
  <c r="H65" i="23"/>
  <c r="H66" i="23"/>
  <c r="H67" i="23"/>
  <c r="H68" i="23"/>
  <c r="H69" i="23"/>
  <c r="H70" i="23"/>
  <c r="H71" i="23"/>
  <c r="H72" i="23"/>
  <c r="H73" i="23"/>
  <c r="H74" i="23"/>
  <c r="H75" i="23"/>
  <c r="H76" i="23"/>
  <c r="H77" i="23"/>
  <c r="H78" i="23"/>
  <c r="H79" i="23"/>
  <c r="H80" i="23"/>
  <c r="H81" i="23"/>
  <c r="H82" i="23"/>
  <c r="H83" i="23"/>
  <c r="H84" i="23"/>
  <c r="H85" i="23"/>
  <c r="H86" i="23"/>
  <c r="H87" i="23"/>
  <c r="H88" i="23"/>
  <c r="H89" i="23"/>
  <c r="H90" i="23"/>
  <c r="H91" i="23"/>
  <c r="H92" i="23"/>
  <c r="H93" i="23"/>
  <c r="H94" i="23"/>
  <c r="H95" i="23"/>
  <c r="H96" i="23"/>
  <c r="H97" i="23"/>
  <c r="H98" i="23"/>
  <c r="H99" i="23"/>
  <c r="H18" i="23"/>
  <c r="G18" i="23"/>
  <c r="H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46" i="22"/>
  <c r="H47" i="22"/>
  <c r="H48" i="22"/>
  <c r="H49" i="22"/>
  <c r="H50" i="22"/>
  <c r="H51" i="22"/>
  <c r="H52" i="22"/>
  <c r="H53" i="22"/>
  <c r="H54" i="22"/>
  <c r="H55" i="22"/>
  <c r="H56" i="22"/>
  <c r="H57" i="22"/>
  <c r="H58" i="22"/>
  <c r="H59" i="22"/>
  <c r="H60" i="22"/>
  <c r="H61" i="22"/>
  <c r="H62" i="22"/>
  <c r="H63" i="22"/>
  <c r="H64" i="22"/>
  <c r="H65" i="22"/>
  <c r="H66" i="22"/>
  <c r="H67" i="22"/>
  <c r="H68" i="22"/>
  <c r="H69" i="22"/>
  <c r="H70" i="22"/>
  <c r="H71" i="22"/>
  <c r="H72" i="22"/>
  <c r="H73" i="22"/>
  <c r="H74" i="22"/>
  <c r="H75" i="22"/>
  <c r="H76" i="22"/>
  <c r="H77" i="22"/>
  <c r="H78" i="22"/>
  <c r="H79" i="22"/>
  <c r="H80" i="22"/>
  <c r="H81" i="22"/>
  <c r="H82" i="22"/>
  <c r="H83" i="22"/>
  <c r="H84" i="22"/>
  <c r="H85" i="22"/>
  <c r="H86" i="22"/>
  <c r="H87" i="22"/>
  <c r="H88" i="22"/>
  <c r="H89" i="22"/>
  <c r="H90" i="22"/>
  <c r="H91" i="22"/>
  <c r="H92" i="22"/>
  <c r="H93" i="22"/>
  <c r="H94" i="22"/>
  <c r="H95" i="22"/>
  <c r="H96" i="22"/>
  <c r="H97" i="22"/>
  <c r="H98" i="22"/>
  <c r="H99" i="22"/>
  <c r="H7" i="22"/>
  <c r="G7" i="22"/>
  <c r="M101" i="22" l="1"/>
  <c r="M100" i="22"/>
  <c r="M101" i="23"/>
  <c r="M100" i="23"/>
  <c r="G102" i="15"/>
  <c r="W102" i="15" s="1"/>
  <c r="E102" i="15"/>
  <c r="U102" i="15" s="1"/>
  <c r="K102" i="15"/>
  <c r="AA102" i="15" s="1"/>
  <c r="H102" i="15"/>
  <c r="X102" i="15" s="1"/>
  <c r="J101" i="16"/>
  <c r="C101" i="16"/>
  <c r="D101" i="16"/>
  <c r="F101" i="16"/>
  <c r="C94" i="16"/>
  <c r="K100" i="16"/>
  <c r="J94" i="16"/>
  <c r="J100" i="16"/>
  <c r="H100" i="16"/>
  <c r="G100" i="16"/>
  <c r="F100" i="16"/>
  <c r="E100" i="16"/>
  <c r="D99" i="16"/>
  <c r="D100" i="16"/>
  <c r="C100" i="16"/>
  <c r="C99" i="16"/>
  <c r="M99" i="17"/>
  <c r="C99" i="22"/>
  <c r="D99" i="22"/>
  <c r="E99" i="22"/>
  <c r="F99" i="22"/>
  <c r="G99" i="22"/>
  <c r="J99" i="22"/>
  <c r="K99" i="22"/>
  <c r="C99" i="23"/>
  <c r="D99" i="23"/>
  <c r="E99" i="23"/>
  <c r="F99" i="23"/>
  <c r="G99" i="23"/>
  <c r="J99" i="23"/>
  <c r="K99" i="23"/>
  <c r="C97" i="22"/>
  <c r="D97" i="22"/>
  <c r="E97" i="22"/>
  <c r="F97" i="22"/>
  <c r="G97" i="22"/>
  <c r="J97" i="22"/>
  <c r="K97" i="22"/>
  <c r="C98" i="22"/>
  <c r="D98" i="22"/>
  <c r="E98" i="22"/>
  <c r="F98" i="22"/>
  <c r="G98" i="22"/>
  <c r="J98" i="22"/>
  <c r="K98" i="22"/>
  <c r="C97" i="23"/>
  <c r="D97" i="23"/>
  <c r="E97" i="23"/>
  <c r="F97" i="23"/>
  <c r="G97" i="23"/>
  <c r="J97" i="23"/>
  <c r="K97" i="23"/>
  <c r="C98" i="23"/>
  <c r="D98" i="23"/>
  <c r="E98" i="23"/>
  <c r="F98" i="23"/>
  <c r="G98" i="23"/>
  <c r="J98" i="23"/>
  <c r="K98" i="23"/>
  <c r="M97" i="15"/>
  <c r="AC97" i="15" s="1"/>
  <c r="M98" i="15"/>
  <c r="AC98" i="15" s="1"/>
  <c r="M99" i="15"/>
  <c r="AC99" i="15" s="1"/>
  <c r="M97" i="17"/>
  <c r="M98" i="17"/>
  <c r="M96" i="17"/>
  <c r="C96" i="23"/>
  <c r="D96" i="23"/>
  <c r="E96" i="23"/>
  <c r="F96" i="23"/>
  <c r="G96" i="23"/>
  <c r="J96" i="23"/>
  <c r="K96" i="23"/>
  <c r="K89" i="23"/>
  <c r="K90" i="23"/>
  <c r="K91" i="23"/>
  <c r="K92" i="23"/>
  <c r="K93" i="23"/>
  <c r="K94" i="23"/>
  <c r="K95" i="23"/>
  <c r="C96" i="22"/>
  <c r="D96" i="22"/>
  <c r="E96" i="22"/>
  <c r="F96" i="22"/>
  <c r="G96" i="22"/>
  <c r="J96" i="22"/>
  <c r="K96" i="22"/>
  <c r="K89" i="22"/>
  <c r="K90" i="22"/>
  <c r="K91" i="22"/>
  <c r="K92" i="22"/>
  <c r="K93" i="22"/>
  <c r="K94" i="22"/>
  <c r="K95" i="22"/>
  <c r="C94" i="23"/>
  <c r="D94" i="23"/>
  <c r="E94" i="23"/>
  <c r="F94" i="23"/>
  <c r="G94" i="23"/>
  <c r="J94" i="23"/>
  <c r="C95" i="23"/>
  <c r="D95" i="23"/>
  <c r="E95" i="23"/>
  <c r="F95" i="23"/>
  <c r="G95" i="23"/>
  <c r="J95" i="23"/>
  <c r="D94" i="22"/>
  <c r="E94" i="22"/>
  <c r="F94" i="22"/>
  <c r="G94" i="22"/>
  <c r="J94" i="22"/>
  <c r="C95" i="22"/>
  <c r="D95" i="22"/>
  <c r="E95" i="22"/>
  <c r="F95" i="22"/>
  <c r="G95" i="22"/>
  <c r="J95" i="22"/>
  <c r="M94" i="17"/>
  <c r="K87" i="23"/>
  <c r="K82" i="22"/>
  <c r="K80" i="22"/>
  <c r="K78" i="22"/>
  <c r="C88" i="22"/>
  <c r="M93" i="17"/>
  <c r="M92" i="17"/>
  <c r="N100" i="16" l="1"/>
  <c r="M100" i="16"/>
  <c r="N101" i="16"/>
  <c r="M101" i="16"/>
  <c r="M94" i="23"/>
  <c r="M94" i="22"/>
  <c r="H101" i="15"/>
  <c r="X101" i="15" s="1"/>
  <c r="D101" i="15"/>
  <c r="T101" i="15" s="1"/>
  <c r="E101" i="15"/>
  <c r="U101" i="15" s="1"/>
  <c r="J101" i="15"/>
  <c r="Z101" i="15" s="1"/>
  <c r="K101" i="15"/>
  <c r="AA101" i="15" s="1"/>
  <c r="F101" i="15"/>
  <c r="V101" i="15" s="1"/>
  <c r="G101" i="15"/>
  <c r="W101" i="15" s="1"/>
  <c r="M99" i="22"/>
  <c r="C101" i="15"/>
  <c r="S101" i="15" s="1"/>
  <c r="M96" i="23"/>
  <c r="M95" i="23"/>
  <c r="M95" i="22"/>
  <c r="M96" i="22"/>
  <c r="M98" i="22"/>
  <c r="M99" i="23"/>
  <c r="M97" i="23"/>
  <c r="M98" i="23"/>
  <c r="M97" i="22"/>
  <c r="F102" i="15"/>
  <c r="V102" i="15" s="1"/>
  <c r="D102" i="15"/>
  <c r="T102" i="15" s="1"/>
  <c r="C102" i="15"/>
  <c r="S102" i="15" s="1"/>
  <c r="J102" i="15"/>
  <c r="Z102" i="15" s="1"/>
  <c r="D100" i="15"/>
  <c r="T100" i="15" s="1"/>
  <c r="C100" i="15"/>
  <c r="S100" i="15" s="1"/>
  <c r="H99" i="16"/>
  <c r="E99" i="16"/>
  <c r="F99" i="16"/>
  <c r="C92" i="16"/>
  <c r="C93" i="16"/>
  <c r="C90" i="16"/>
  <c r="C91" i="16"/>
  <c r="G99" i="16"/>
  <c r="K99" i="16"/>
  <c r="K87" i="16"/>
  <c r="K88" i="16"/>
  <c r="J99" i="16"/>
  <c r="J87" i="16"/>
  <c r="H98" i="16"/>
  <c r="F98" i="16"/>
  <c r="E98" i="16"/>
  <c r="C98" i="16"/>
  <c r="D96" i="16"/>
  <c r="G98" i="16"/>
  <c r="F97" i="16"/>
  <c r="E97" i="16"/>
  <c r="K98" i="16"/>
  <c r="H97" i="16"/>
  <c r="J97" i="16"/>
  <c r="J98" i="16"/>
  <c r="G97" i="16"/>
  <c r="D97" i="16"/>
  <c r="C97" i="16"/>
  <c r="D98" i="16"/>
  <c r="K97" i="16"/>
  <c r="K91" i="16"/>
  <c r="K92" i="15" s="1"/>
  <c r="K92" i="16"/>
  <c r="K93" i="15" s="1"/>
  <c r="K90" i="16"/>
  <c r="K91" i="15" s="1"/>
  <c r="J96" i="16"/>
  <c r="H96" i="16"/>
  <c r="G96" i="16"/>
  <c r="E96" i="16"/>
  <c r="K95" i="16"/>
  <c r="K89" i="16"/>
  <c r="K90" i="15" s="1"/>
  <c r="K94" i="16"/>
  <c r="K93" i="16"/>
  <c r="K96" i="16"/>
  <c r="M95" i="17"/>
  <c r="J95" i="16"/>
  <c r="H95" i="16"/>
  <c r="G95" i="16"/>
  <c r="F95" i="16"/>
  <c r="E95" i="16"/>
  <c r="D95" i="16"/>
  <c r="K86" i="16"/>
  <c r="H94" i="16"/>
  <c r="H87" i="16"/>
  <c r="G94" i="16"/>
  <c r="G87" i="16"/>
  <c r="F94" i="16"/>
  <c r="E94" i="16"/>
  <c r="E93" i="16"/>
  <c r="D94" i="16"/>
  <c r="D93" i="16"/>
  <c r="G93" i="16"/>
  <c r="F93" i="16"/>
  <c r="E88" i="16"/>
  <c r="J93" i="16"/>
  <c r="H88" i="16"/>
  <c r="H93" i="16"/>
  <c r="D88" i="16"/>
  <c r="E87" i="22"/>
  <c r="E88" i="22"/>
  <c r="E86" i="23"/>
  <c r="E87" i="23"/>
  <c r="C93" i="23"/>
  <c r="D93" i="23"/>
  <c r="F93" i="23"/>
  <c r="G93" i="23"/>
  <c r="J93" i="23"/>
  <c r="D93" i="22"/>
  <c r="E93" i="22"/>
  <c r="F93" i="22"/>
  <c r="G93" i="22"/>
  <c r="J93" i="22"/>
  <c r="C85" i="23"/>
  <c r="N98" i="16" l="1"/>
  <c r="M99" i="16"/>
  <c r="M97" i="16"/>
  <c r="M94" i="16"/>
  <c r="M98" i="16"/>
  <c r="M93" i="16"/>
  <c r="N97" i="16"/>
  <c r="N95" i="16"/>
  <c r="N99" i="16"/>
  <c r="N93" i="16"/>
  <c r="N94" i="16"/>
  <c r="N96" i="16"/>
  <c r="M93" i="22"/>
  <c r="M93" i="23"/>
  <c r="K100" i="15"/>
  <c r="AA100" i="15" s="1"/>
  <c r="G100" i="15"/>
  <c r="W100" i="15" s="1"/>
  <c r="F100" i="15"/>
  <c r="V100" i="15" s="1"/>
  <c r="E100" i="15"/>
  <c r="U100" i="15" s="1"/>
  <c r="H100" i="15"/>
  <c r="X100" i="15" s="1"/>
  <c r="J100" i="15"/>
  <c r="Z100" i="15" s="1"/>
  <c r="H97" i="15"/>
  <c r="X97" i="15" s="1"/>
  <c r="D97" i="15"/>
  <c r="T97" i="15" s="1"/>
  <c r="H99" i="15"/>
  <c r="X99" i="15" s="1"/>
  <c r="E97" i="15"/>
  <c r="U97" i="15" s="1"/>
  <c r="K99" i="15"/>
  <c r="AA99" i="15" s="1"/>
  <c r="C99" i="15"/>
  <c r="S99" i="15" s="1"/>
  <c r="K97" i="15"/>
  <c r="AA97" i="15" s="1"/>
  <c r="F97" i="15"/>
  <c r="V97" i="15" s="1"/>
  <c r="D99" i="15"/>
  <c r="T99" i="15" s="1"/>
  <c r="G99" i="15"/>
  <c r="W99" i="15" s="1"/>
  <c r="E99" i="15"/>
  <c r="U99" i="15" s="1"/>
  <c r="G97" i="15"/>
  <c r="W97" i="15" s="1"/>
  <c r="F99" i="15"/>
  <c r="V99" i="15" s="1"/>
  <c r="J97" i="15"/>
  <c r="Z97" i="15" s="1"/>
  <c r="J99" i="15"/>
  <c r="Z99" i="15" s="1"/>
  <c r="K98" i="15"/>
  <c r="AA98" i="15" s="1"/>
  <c r="F98" i="15"/>
  <c r="V98" i="15" s="1"/>
  <c r="E98" i="15"/>
  <c r="U98" i="15" s="1"/>
  <c r="D98" i="15"/>
  <c r="T98" i="15" s="1"/>
  <c r="G98" i="15"/>
  <c r="W98" i="15" s="1"/>
  <c r="J98" i="15"/>
  <c r="Z98" i="15" s="1"/>
  <c r="H98" i="15"/>
  <c r="X98" i="15" s="1"/>
  <c r="C98" i="15"/>
  <c r="S98" i="15" s="1"/>
  <c r="K96" i="15"/>
  <c r="AA96" i="15" s="1"/>
  <c r="K94" i="15"/>
  <c r="AA94" i="15" s="1"/>
  <c r="J96" i="15"/>
  <c r="Z96" i="15" s="1"/>
  <c r="H96" i="15"/>
  <c r="X96" i="15" s="1"/>
  <c r="G96" i="15"/>
  <c r="W96" i="15" s="1"/>
  <c r="F96" i="15"/>
  <c r="V96" i="15" s="1"/>
  <c r="E96" i="15"/>
  <c r="U96" i="15" s="1"/>
  <c r="D96" i="15"/>
  <c r="T96" i="15" s="1"/>
  <c r="G95" i="15"/>
  <c r="W95" i="15" s="1"/>
  <c r="J95" i="15"/>
  <c r="Z95" i="15" s="1"/>
  <c r="C96" i="16"/>
  <c r="M96" i="16" s="1"/>
  <c r="D95" i="15"/>
  <c r="T95" i="15" s="1"/>
  <c r="F95" i="15"/>
  <c r="V95" i="15" s="1"/>
  <c r="K95" i="15"/>
  <c r="AA95" i="15" s="1"/>
  <c r="H95" i="15"/>
  <c r="X95" i="15" s="1"/>
  <c r="E95" i="15"/>
  <c r="U95" i="15" s="1"/>
  <c r="C89" i="16"/>
  <c r="C95" i="16"/>
  <c r="M95" i="16" s="1"/>
  <c r="J94" i="15"/>
  <c r="Z94" i="15" s="1"/>
  <c r="H94" i="15"/>
  <c r="X94" i="15" s="1"/>
  <c r="G94" i="15"/>
  <c r="W94" i="15" s="1"/>
  <c r="F94" i="15"/>
  <c r="V94" i="15" s="1"/>
  <c r="E94" i="15"/>
  <c r="U94" i="15" s="1"/>
  <c r="D94" i="15"/>
  <c r="T94" i="15" s="1"/>
  <c r="E89" i="16"/>
  <c r="G90" i="16"/>
  <c r="J88" i="16"/>
  <c r="K87" i="15"/>
  <c r="C89" i="23"/>
  <c r="D89" i="23"/>
  <c r="E89" i="23"/>
  <c r="F89" i="23"/>
  <c r="G89" i="23"/>
  <c r="J89" i="23"/>
  <c r="C90" i="23"/>
  <c r="D90" i="23"/>
  <c r="E90" i="23"/>
  <c r="F90" i="23"/>
  <c r="G90" i="23"/>
  <c r="J90" i="23"/>
  <c r="C91" i="23"/>
  <c r="D91" i="23"/>
  <c r="E91" i="23"/>
  <c r="F91" i="23"/>
  <c r="G91" i="23"/>
  <c r="J91" i="23"/>
  <c r="C92" i="23"/>
  <c r="D92" i="23"/>
  <c r="E92" i="23"/>
  <c r="F92" i="23"/>
  <c r="G92" i="23"/>
  <c r="J92" i="23"/>
  <c r="C89" i="22"/>
  <c r="D89" i="22"/>
  <c r="E89" i="22"/>
  <c r="F89" i="22"/>
  <c r="G89" i="22"/>
  <c r="J89" i="22"/>
  <c r="C90" i="22"/>
  <c r="D90" i="22"/>
  <c r="E90" i="22"/>
  <c r="F90" i="22"/>
  <c r="G90" i="22"/>
  <c r="J90" i="22"/>
  <c r="C91" i="22"/>
  <c r="D91" i="22"/>
  <c r="E91" i="22"/>
  <c r="F91" i="22"/>
  <c r="G91" i="22"/>
  <c r="J91" i="22"/>
  <c r="C92" i="22"/>
  <c r="D92" i="22"/>
  <c r="E92" i="22"/>
  <c r="F92" i="22"/>
  <c r="G92" i="22"/>
  <c r="J92" i="22"/>
  <c r="M89" i="17"/>
  <c r="M90" i="17"/>
  <c r="M91" i="17"/>
  <c r="K85" i="16"/>
  <c r="J85" i="16"/>
  <c r="H92" i="16"/>
  <c r="G88" i="16"/>
  <c r="F89" i="16"/>
  <c r="E90" i="16"/>
  <c r="D91" i="16"/>
  <c r="D89" i="16"/>
  <c r="M88" i="17"/>
  <c r="C87" i="23"/>
  <c r="D87" i="23"/>
  <c r="F87" i="23"/>
  <c r="G87" i="23"/>
  <c r="J87" i="23"/>
  <c r="C88" i="23"/>
  <c r="D88" i="23"/>
  <c r="E88" i="23"/>
  <c r="F88" i="23"/>
  <c r="G88" i="23"/>
  <c r="J88" i="23"/>
  <c r="K88" i="23"/>
  <c r="J87" i="22"/>
  <c r="K87" i="22"/>
  <c r="J88" i="22"/>
  <c r="K88" i="22"/>
  <c r="G87" i="22"/>
  <c r="G88" i="22"/>
  <c r="F87" i="22"/>
  <c r="F88" i="22"/>
  <c r="D87" i="22"/>
  <c r="D88" i="22"/>
  <c r="C87" i="22"/>
  <c r="M87" i="17"/>
  <c r="M92" i="22" l="1"/>
  <c r="M89" i="23"/>
  <c r="M88" i="22"/>
  <c r="M90" i="23"/>
  <c r="M91" i="23"/>
  <c r="M90" i="22"/>
  <c r="M92" i="23"/>
  <c r="M87" i="23"/>
  <c r="M88" i="23"/>
  <c r="M87" i="22"/>
  <c r="M91" i="22"/>
  <c r="M89" i="22"/>
  <c r="C97" i="15"/>
  <c r="S97" i="15" s="1"/>
  <c r="C96" i="15"/>
  <c r="S96" i="15" s="1"/>
  <c r="C94" i="15"/>
  <c r="S94" i="15" s="1"/>
  <c r="C95" i="15"/>
  <c r="S95" i="15" s="1"/>
  <c r="F90" i="15"/>
  <c r="V90" i="15" s="1"/>
  <c r="E90" i="15"/>
  <c r="U90" i="15" s="1"/>
  <c r="D92" i="15"/>
  <c r="T92" i="15" s="1"/>
  <c r="D90" i="15"/>
  <c r="T90" i="15" s="1"/>
  <c r="G88" i="15"/>
  <c r="W88" i="15" s="1"/>
  <c r="G89" i="16"/>
  <c r="G92" i="16"/>
  <c r="G91" i="16"/>
  <c r="F90" i="16"/>
  <c r="F91" i="16"/>
  <c r="E87" i="16"/>
  <c r="F92" i="16"/>
  <c r="E91" i="16"/>
  <c r="F88" i="16"/>
  <c r="N88" i="16" s="1"/>
  <c r="F87" i="16"/>
  <c r="E92" i="16"/>
  <c r="D90" i="16"/>
  <c r="C86" i="16"/>
  <c r="C87" i="16"/>
  <c r="D92" i="16"/>
  <c r="C6" i="16"/>
  <c r="D87" i="16"/>
  <c r="C88" i="16"/>
  <c r="K88" i="15"/>
  <c r="H90" i="16"/>
  <c r="H91" i="16"/>
  <c r="H89" i="16"/>
  <c r="J92" i="16"/>
  <c r="J91" i="16"/>
  <c r="J90" i="16"/>
  <c r="J86" i="16"/>
  <c r="J87" i="15" s="1"/>
  <c r="J88" i="15"/>
  <c r="J89" i="16"/>
  <c r="C90" i="15"/>
  <c r="S90" i="15" s="1"/>
  <c r="E89" i="15"/>
  <c r="U89" i="15" s="1"/>
  <c r="D89" i="15"/>
  <c r="T89" i="15" s="1"/>
  <c r="E85" i="16"/>
  <c r="E84" i="16"/>
  <c r="E86" i="16"/>
  <c r="E87" i="15" s="1"/>
  <c r="M85" i="17"/>
  <c r="M86" i="17"/>
  <c r="D86" i="16"/>
  <c r="K79" i="16"/>
  <c r="J84" i="16"/>
  <c r="H86" i="16"/>
  <c r="H87" i="15" s="1"/>
  <c r="G86" i="16"/>
  <c r="K86" i="23"/>
  <c r="J86" i="23"/>
  <c r="G86" i="23"/>
  <c r="F86" i="23"/>
  <c r="D86" i="23"/>
  <c r="C86" i="23"/>
  <c r="K86" i="22"/>
  <c r="J86" i="22"/>
  <c r="G86" i="22"/>
  <c r="F86" i="22"/>
  <c r="E86" i="22"/>
  <c r="D86" i="22"/>
  <c r="C86" i="22"/>
  <c r="M89" i="16" l="1"/>
  <c r="N91" i="16"/>
  <c r="M88" i="16"/>
  <c r="N87" i="16"/>
  <c r="N92" i="16"/>
  <c r="M92" i="16"/>
  <c r="N89" i="16"/>
  <c r="D87" i="15"/>
  <c r="T87" i="15" s="1"/>
  <c r="M91" i="16"/>
  <c r="M87" i="16"/>
  <c r="N90" i="16"/>
  <c r="M90" i="16"/>
  <c r="G87" i="15"/>
  <c r="W87" i="15" s="1"/>
  <c r="C87" i="15"/>
  <c r="M86" i="23"/>
  <c r="M86" i="22"/>
  <c r="AA90" i="15"/>
  <c r="J90" i="15"/>
  <c r="Z90" i="15" s="1"/>
  <c r="H90" i="15"/>
  <c r="X90" i="15" s="1"/>
  <c r="G90" i="15"/>
  <c r="W90" i="15" s="1"/>
  <c r="F92" i="15"/>
  <c r="V92" i="15" s="1"/>
  <c r="E92" i="15"/>
  <c r="U92" i="15" s="1"/>
  <c r="F89" i="15"/>
  <c r="V89" i="15" s="1"/>
  <c r="G89" i="15"/>
  <c r="W89" i="15" s="1"/>
  <c r="G92" i="15"/>
  <c r="W92" i="15" s="1"/>
  <c r="H89" i="15"/>
  <c r="X89" i="15" s="1"/>
  <c r="H92" i="15"/>
  <c r="X92" i="15" s="1"/>
  <c r="J89" i="15"/>
  <c r="Z89" i="15" s="1"/>
  <c r="J92" i="15"/>
  <c r="Z92" i="15" s="1"/>
  <c r="K89" i="15"/>
  <c r="AA89" i="15" s="1"/>
  <c r="AA92" i="15"/>
  <c r="C89" i="15"/>
  <c r="S89" i="15" s="1"/>
  <c r="C92" i="15"/>
  <c r="S92" i="15" s="1"/>
  <c r="AA88" i="15"/>
  <c r="D88" i="15"/>
  <c r="T88" i="15" s="1"/>
  <c r="F88" i="15"/>
  <c r="V88" i="15" s="1"/>
  <c r="C88" i="15"/>
  <c r="S88" i="15" s="1"/>
  <c r="H88" i="15"/>
  <c r="X88" i="15" s="1"/>
  <c r="Z88" i="15"/>
  <c r="AA87" i="15"/>
  <c r="X87" i="15"/>
  <c r="E88" i="15"/>
  <c r="U88" i="15" s="1"/>
  <c r="U87" i="15"/>
  <c r="J78" i="16"/>
  <c r="F86" i="16"/>
  <c r="M86" i="16" s="1"/>
  <c r="C83" i="22"/>
  <c r="D83" i="22"/>
  <c r="E83" i="22"/>
  <c r="F83" i="22"/>
  <c r="G83" i="22"/>
  <c r="J83" i="22"/>
  <c r="K83" i="22"/>
  <c r="C84" i="22"/>
  <c r="D84" i="22"/>
  <c r="E84" i="22"/>
  <c r="F84" i="22"/>
  <c r="G84" i="22"/>
  <c r="J84" i="22"/>
  <c r="K84" i="22"/>
  <c r="C85" i="22"/>
  <c r="D85" i="22"/>
  <c r="E85" i="22"/>
  <c r="F85" i="22"/>
  <c r="G85" i="22"/>
  <c r="J85" i="22"/>
  <c r="K85" i="22"/>
  <c r="E83" i="23"/>
  <c r="F83" i="23"/>
  <c r="G83" i="23"/>
  <c r="J83" i="23"/>
  <c r="K83" i="23"/>
  <c r="E84" i="23"/>
  <c r="F84" i="23"/>
  <c r="G84" i="23"/>
  <c r="J84" i="23"/>
  <c r="K84" i="23"/>
  <c r="E85" i="23"/>
  <c r="F85" i="23"/>
  <c r="G85" i="23"/>
  <c r="J85" i="23"/>
  <c r="K85" i="23"/>
  <c r="D83" i="23"/>
  <c r="D84" i="23"/>
  <c r="D85" i="23"/>
  <c r="C83" i="23"/>
  <c r="C84" i="23"/>
  <c r="N86" i="16" l="1"/>
  <c r="M84" i="22"/>
  <c r="M85" i="23"/>
  <c r="M83" i="23"/>
  <c r="M84" i="23"/>
  <c r="M85" i="22"/>
  <c r="M83" i="22"/>
  <c r="F87" i="15"/>
  <c r="V87" i="15" s="1"/>
  <c r="F91" i="15"/>
  <c r="V91" i="15" s="1"/>
  <c r="F93" i="15"/>
  <c r="V93" i="15" s="1"/>
  <c r="E91" i="15"/>
  <c r="U91" i="15" s="1"/>
  <c r="E93" i="15"/>
  <c r="U93" i="15" s="1"/>
  <c r="D91" i="15"/>
  <c r="T91" i="15" s="1"/>
  <c r="D93" i="15"/>
  <c r="T93" i="15" s="1"/>
  <c r="G91" i="15"/>
  <c r="W91" i="15" s="1"/>
  <c r="G93" i="15"/>
  <c r="W93" i="15" s="1"/>
  <c r="H91" i="15"/>
  <c r="X91" i="15" s="1"/>
  <c r="H93" i="15"/>
  <c r="X93" i="15" s="1"/>
  <c r="J91" i="15"/>
  <c r="Z91" i="15" s="1"/>
  <c r="J93" i="15"/>
  <c r="Z93" i="15" s="1"/>
  <c r="AA91" i="15"/>
  <c r="AA93" i="15"/>
  <c r="C91" i="15"/>
  <c r="S91" i="15" s="1"/>
  <c r="Z87" i="15"/>
  <c r="S87" i="15"/>
  <c r="K86" i="15"/>
  <c r="AA86" i="15" s="1"/>
  <c r="J86" i="15"/>
  <c r="Z86" i="15" s="1"/>
  <c r="C93" i="15" l="1"/>
  <c r="S93" i="15" s="1"/>
  <c r="F85" i="16"/>
  <c r="F86" i="15" s="1"/>
  <c r="V86" i="15" s="1"/>
  <c r="M84" i="17"/>
  <c r="D85" i="16" l="1"/>
  <c r="H85" i="16"/>
  <c r="E86" i="15"/>
  <c r="U86" i="15" s="1"/>
  <c r="C85" i="16"/>
  <c r="G85" i="16"/>
  <c r="F84" i="16"/>
  <c r="F85" i="15" s="1"/>
  <c r="V85" i="15" s="1"/>
  <c r="C84" i="16"/>
  <c r="D79" i="23"/>
  <c r="M83" i="17"/>
  <c r="J80" i="23"/>
  <c r="J81" i="23"/>
  <c r="J82" i="23"/>
  <c r="J79" i="23"/>
  <c r="J82" i="22"/>
  <c r="J79" i="22"/>
  <c r="J80" i="22"/>
  <c r="J81" i="22"/>
  <c r="J78" i="22"/>
  <c r="K79" i="22"/>
  <c r="C82" i="23"/>
  <c r="D82" i="23"/>
  <c r="E82" i="23"/>
  <c r="F82" i="23"/>
  <c r="G82" i="23"/>
  <c r="K82" i="23"/>
  <c r="C82" i="22"/>
  <c r="D82" i="22"/>
  <c r="E82" i="22"/>
  <c r="F82" i="22"/>
  <c r="G82" i="22"/>
  <c r="F83" i="16"/>
  <c r="M82" i="17"/>
  <c r="C81" i="22"/>
  <c r="D81" i="22"/>
  <c r="E81" i="22"/>
  <c r="F81" i="22"/>
  <c r="G81" i="22"/>
  <c r="K81" i="22"/>
  <c r="C81" i="23"/>
  <c r="D81" i="23"/>
  <c r="E81" i="23"/>
  <c r="F81" i="23"/>
  <c r="G81" i="23"/>
  <c r="K81" i="23"/>
  <c r="M78" i="17"/>
  <c r="M79" i="17"/>
  <c r="M80" i="17"/>
  <c r="M81" i="17"/>
  <c r="C80" i="23"/>
  <c r="D80" i="23"/>
  <c r="E80" i="23"/>
  <c r="F80" i="23"/>
  <c r="G80" i="23"/>
  <c r="K80" i="23"/>
  <c r="C80" i="22"/>
  <c r="D80" i="22"/>
  <c r="E80" i="22"/>
  <c r="F80" i="22"/>
  <c r="G80" i="22"/>
  <c r="C79" i="22"/>
  <c r="D79" i="22"/>
  <c r="E79" i="22"/>
  <c r="F79" i="22"/>
  <c r="G79" i="22"/>
  <c r="C79" i="23"/>
  <c r="E79" i="23"/>
  <c r="F79" i="23"/>
  <c r="G79" i="23"/>
  <c r="K79" i="23"/>
  <c r="C76" i="23"/>
  <c r="D76" i="23"/>
  <c r="E76" i="23"/>
  <c r="F76" i="23"/>
  <c r="G76" i="23"/>
  <c r="J76" i="23"/>
  <c r="K76" i="23"/>
  <c r="C77" i="23"/>
  <c r="D77" i="23"/>
  <c r="E77" i="23"/>
  <c r="F77" i="23"/>
  <c r="G77" i="23"/>
  <c r="J77" i="23"/>
  <c r="K77" i="23"/>
  <c r="C78" i="23"/>
  <c r="D78" i="23"/>
  <c r="E78" i="23"/>
  <c r="F78" i="23"/>
  <c r="G78" i="23"/>
  <c r="J78" i="23"/>
  <c r="K78" i="23"/>
  <c r="C76" i="22"/>
  <c r="D76" i="22"/>
  <c r="E76" i="22"/>
  <c r="F76" i="22"/>
  <c r="G76" i="22"/>
  <c r="J76" i="22"/>
  <c r="K76" i="22"/>
  <c r="C77" i="22"/>
  <c r="D77" i="22"/>
  <c r="E77" i="22"/>
  <c r="F77" i="22"/>
  <c r="G77" i="22"/>
  <c r="J77" i="22"/>
  <c r="K77" i="22"/>
  <c r="C78" i="22"/>
  <c r="D78" i="22"/>
  <c r="E78" i="22"/>
  <c r="F78" i="22"/>
  <c r="G78" i="22"/>
  <c r="C75" i="23"/>
  <c r="D75" i="23"/>
  <c r="E75" i="23"/>
  <c r="F75" i="23"/>
  <c r="G75" i="23"/>
  <c r="J75" i="23"/>
  <c r="K75" i="23"/>
  <c r="C74" i="23"/>
  <c r="C75" i="22"/>
  <c r="D75" i="22"/>
  <c r="E75" i="22"/>
  <c r="F75" i="22"/>
  <c r="G75" i="22"/>
  <c r="J75" i="22"/>
  <c r="K75" i="22"/>
  <c r="C74" i="22"/>
  <c r="D74" i="23"/>
  <c r="E74" i="23"/>
  <c r="F74" i="23"/>
  <c r="G74" i="23"/>
  <c r="J74" i="23"/>
  <c r="K74" i="23"/>
  <c r="D74" i="22"/>
  <c r="E74" i="22"/>
  <c r="F74" i="22"/>
  <c r="G74" i="22"/>
  <c r="J74" i="22"/>
  <c r="K74" i="22"/>
  <c r="M6" i="17"/>
  <c r="M77" i="17"/>
  <c r="M76" i="17"/>
  <c r="M60" i="17"/>
  <c r="J72" i="23"/>
  <c r="M85" i="16" l="1"/>
  <c r="D86" i="15"/>
  <c r="T86" i="15" s="1"/>
  <c r="N85" i="16"/>
  <c r="G86" i="15"/>
  <c r="W86" i="15" s="1"/>
  <c r="M82" i="23"/>
  <c r="M75" i="22"/>
  <c r="M82" i="22"/>
  <c r="M80" i="23"/>
  <c r="M76" i="22"/>
  <c r="M76" i="23"/>
  <c r="M77" i="23"/>
  <c r="M79" i="23"/>
  <c r="M81" i="23"/>
  <c r="M74" i="22"/>
  <c r="M75" i="23"/>
  <c r="M77" i="22"/>
  <c r="M79" i="22"/>
  <c r="M78" i="22"/>
  <c r="M78" i="23"/>
  <c r="M74" i="23"/>
  <c r="M80" i="22"/>
  <c r="M81" i="22"/>
  <c r="H86" i="15"/>
  <c r="X86" i="15" s="1"/>
  <c r="C86" i="15"/>
  <c r="S86" i="15" s="1"/>
  <c r="K84" i="16"/>
  <c r="K85" i="15" s="1"/>
  <c r="AA85" i="15" s="1"/>
  <c r="J85" i="15"/>
  <c r="Z85" i="15" s="1"/>
  <c r="H84" i="16"/>
  <c r="G84" i="16"/>
  <c r="E85" i="15"/>
  <c r="U85" i="15" s="1"/>
  <c r="D84" i="16"/>
  <c r="C85" i="15"/>
  <c r="S85" i="15" s="1"/>
  <c r="K83" i="16"/>
  <c r="K84" i="15" s="1"/>
  <c r="AA84" i="15" s="1"/>
  <c r="H80" i="16"/>
  <c r="H81" i="15" s="1"/>
  <c r="X81" i="15" s="1"/>
  <c r="C83" i="16"/>
  <c r="J83" i="16"/>
  <c r="J84" i="15" s="1"/>
  <c r="Z84" i="15" s="1"/>
  <c r="D83" i="16"/>
  <c r="H81" i="16"/>
  <c r="H82" i="15" s="1"/>
  <c r="X82" i="15" s="1"/>
  <c r="K82" i="16"/>
  <c r="K83" i="15" s="1"/>
  <c r="AA83" i="15" s="1"/>
  <c r="G82" i="16"/>
  <c r="E83" i="16"/>
  <c r="E84" i="15" s="1"/>
  <c r="U84" i="15" s="1"/>
  <c r="F82" i="16"/>
  <c r="F83" i="15" s="1"/>
  <c r="V83" i="15" s="1"/>
  <c r="G81" i="16"/>
  <c r="G83" i="16"/>
  <c r="F80" i="16"/>
  <c r="F81" i="15" s="1"/>
  <c r="V81" i="15" s="1"/>
  <c r="E82" i="16"/>
  <c r="E83" i="15" s="1"/>
  <c r="U83" i="15" s="1"/>
  <c r="D80" i="16"/>
  <c r="H82" i="16"/>
  <c r="H83" i="15" s="1"/>
  <c r="X83" i="15" s="1"/>
  <c r="H83" i="16"/>
  <c r="H84" i="15" s="1"/>
  <c r="X84" i="15" s="1"/>
  <c r="F84" i="15"/>
  <c r="V84" i="15" s="1"/>
  <c r="D82" i="16"/>
  <c r="D81" i="16"/>
  <c r="D77" i="16"/>
  <c r="C82" i="16"/>
  <c r="J82" i="16"/>
  <c r="J83" i="15" s="1"/>
  <c r="Z83" i="15" s="1"/>
  <c r="G80" i="16"/>
  <c r="E81" i="16"/>
  <c r="E82" i="15" s="1"/>
  <c r="U82" i="15" s="1"/>
  <c r="J81" i="16"/>
  <c r="J82" i="15" s="1"/>
  <c r="Z82" i="15" s="1"/>
  <c r="C81" i="16"/>
  <c r="F81" i="16"/>
  <c r="K80" i="15"/>
  <c r="AA80" i="15" s="1"/>
  <c r="K81" i="16"/>
  <c r="K82" i="15" s="1"/>
  <c r="AA82" i="15" s="1"/>
  <c r="C79" i="16"/>
  <c r="E79" i="16"/>
  <c r="E80" i="15" s="1"/>
  <c r="U80" i="15" s="1"/>
  <c r="C80" i="16"/>
  <c r="K80" i="16"/>
  <c r="K81" i="15" s="1"/>
  <c r="AA81" i="15" s="1"/>
  <c r="J80" i="16"/>
  <c r="J81" i="15" s="1"/>
  <c r="Z81" i="15" s="1"/>
  <c r="E80" i="16"/>
  <c r="E81" i="15" s="1"/>
  <c r="U81" i="15" s="1"/>
  <c r="G79" i="16"/>
  <c r="F79" i="16"/>
  <c r="F80" i="15" s="1"/>
  <c r="V80" i="15" s="1"/>
  <c r="J79" i="16"/>
  <c r="J80" i="15" s="1"/>
  <c r="Z80" i="15" s="1"/>
  <c r="D79" i="16"/>
  <c r="H77" i="16"/>
  <c r="H78" i="15" s="1"/>
  <c r="X78" i="15" s="1"/>
  <c r="H79" i="16"/>
  <c r="H80" i="15" s="1"/>
  <c r="X80" i="15" s="1"/>
  <c r="K77" i="16"/>
  <c r="K78" i="15" s="1"/>
  <c r="AA78" i="15" s="1"/>
  <c r="K71" i="16"/>
  <c r="K72" i="15" s="1"/>
  <c r="AA72" i="15" s="1"/>
  <c r="J74" i="16"/>
  <c r="J75" i="15" s="1"/>
  <c r="Z75" i="15" s="1"/>
  <c r="J75" i="16"/>
  <c r="J76" i="15" s="1"/>
  <c r="Z76" i="15" s="1"/>
  <c r="D72" i="16"/>
  <c r="E77" i="16"/>
  <c r="E78" i="15" s="1"/>
  <c r="U78" i="15" s="1"/>
  <c r="E78" i="16"/>
  <c r="E79" i="15" s="1"/>
  <c r="U79" i="15" s="1"/>
  <c r="E73" i="16"/>
  <c r="E74" i="15" s="1"/>
  <c r="U74" i="15" s="1"/>
  <c r="J77" i="16"/>
  <c r="J78" i="15" s="1"/>
  <c r="Z78" i="15" s="1"/>
  <c r="J76" i="16"/>
  <c r="J77" i="15" s="1"/>
  <c r="Z77" i="15" s="1"/>
  <c r="K78" i="16"/>
  <c r="K79" i="15" s="1"/>
  <c r="AA79" i="15" s="1"/>
  <c r="K72" i="16"/>
  <c r="K73" i="15" s="1"/>
  <c r="AA73" i="15" s="1"/>
  <c r="K73" i="16"/>
  <c r="K74" i="15" s="1"/>
  <c r="AA74" i="15" s="1"/>
  <c r="D78" i="16"/>
  <c r="D73" i="16"/>
  <c r="G71" i="16"/>
  <c r="H78" i="16"/>
  <c r="H79" i="15" s="1"/>
  <c r="X79" i="15" s="1"/>
  <c r="C71" i="16"/>
  <c r="C75" i="16"/>
  <c r="C76" i="16"/>
  <c r="C69" i="16"/>
  <c r="C77" i="16"/>
  <c r="C78" i="16"/>
  <c r="C72" i="16"/>
  <c r="F77" i="16"/>
  <c r="F78" i="15" s="1"/>
  <c r="V78" i="15" s="1"/>
  <c r="F78" i="16"/>
  <c r="F79" i="15" s="1"/>
  <c r="V79" i="15" s="1"/>
  <c r="F72" i="16"/>
  <c r="F73" i="15" s="1"/>
  <c r="V73" i="15" s="1"/>
  <c r="F71" i="16"/>
  <c r="F72" i="15" s="1"/>
  <c r="V72" i="15" s="1"/>
  <c r="F73" i="16"/>
  <c r="F74" i="16"/>
  <c r="F75" i="15" s="1"/>
  <c r="V75" i="15" s="1"/>
  <c r="F76" i="16"/>
  <c r="F77" i="15" s="1"/>
  <c r="V77" i="15" s="1"/>
  <c r="H73" i="16"/>
  <c r="H74" i="15" s="1"/>
  <c r="X74" i="15" s="1"/>
  <c r="G73" i="16"/>
  <c r="G74" i="16"/>
  <c r="C73" i="16"/>
  <c r="G75" i="16"/>
  <c r="F75" i="16"/>
  <c r="C74" i="16"/>
  <c r="J73" i="16"/>
  <c r="J74" i="15" s="1"/>
  <c r="Z74" i="15" s="1"/>
  <c r="G72" i="16"/>
  <c r="G78" i="16"/>
  <c r="G77" i="16"/>
  <c r="K76" i="16"/>
  <c r="K77" i="15" s="1"/>
  <c r="AA77" i="15" s="1"/>
  <c r="D76" i="16"/>
  <c r="K75" i="16"/>
  <c r="K76" i="15" s="1"/>
  <c r="AA76" i="15" s="1"/>
  <c r="D75" i="16"/>
  <c r="H74" i="16"/>
  <c r="H75" i="15" s="1"/>
  <c r="X75" i="15" s="1"/>
  <c r="E74" i="16"/>
  <c r="E75" i="15" s="1"/>
  <c r="U75" i="15" s="1"/>
  <c r="J72" i="16"/>
  <c r="J73" i="15" s="1"/>
  <c r="Z73" i="15" s="1"/>
  <c r="J71" i="16"/>
  <c r="J72" i="15" s="1"/>
  <c r="Z72" i="15" s="1"/>
  <c r="D71" i="16"/>
  <c r="H71" i="16"/>
  <c r="H72" i="15" s="1"/>
  <c r="X72" i="15" s="1"/>
  <c r="E71" i="16"/>
  <c r="E72" i="15" s="1"/>
  <c r="U72" i="15" s="1"/>
  <c r="H76" i="16"/>
  <c r="H77" i="15" s="1"/>
  <c r="X77" i="15" s="1"/>
  <c r="E76" i="16"/>
  <c r="E77" i="15" s="1"/>
  <c r="U77" i="15" s="1"/>
  <c r="H75" i="16"/>
  <c r="H76" i="15" s="1"/>
  <c r="X76" i="15" s="1"/>
  <c r="E75" i="16"/>
  <c r="E76" i="15" s="1"/>
  <c r="U76" i="15" s="1"/>
  <c r="J79" i="15"/>
  <c r="Z79" i="15" s="1"/>
  <c r="G76" i="16"/>
  <c r="K74" i="16"/>
  <c r="K75" i="15" s="1"/>
  <c r="AA75" i="15" s="1"/>
  <c r="D74" i="16"/>
  <c r="H72" i="16"/>
  <c r="H73" i="15" s="1"/>
  <c r="X73" i="15" s="1"/>
  <c r="E72" i="16"/>
  <c r="E73" i="15" s="1"/>
  <c r="U73" i="15" s="1"/>
  <c r="F72" i="22"/>
  <c r="C72" i="23"/>
  <c r="C73" i="22"/>
  <c r="D73" i="22"/>
  <c r="E73" i="22"/>
  <c r="F73" i="22"/>
  <c r="G73" i="22"/>
  <c r="J73" i="22"/>
  <c r="K73" i="22"/>
  <c r="F73" i="23"/>
  <c r="F71" i="22"/>
  <c r="C19" i="23"/>
  <c r="D19" i="23"/>
  <c r="E19" i="23"/>
  <c r="F19" i="23"/>
  <c r="G19" i="23"/>
  <c r="J19" i="23"/>
  <c r="K19" i="23"/>
  <c r="C20" i="23"/>
  <c r="D20" i="23"/>
  <c r="E20" i="23"/>
  <c r="F20" i="23"/>
  <c r="G20" i="23"/>
  <c r="J20" i="23"/>
  <c r="K20" i="23"/>
  <c r="C21" i="23"/>
  <c r="D21" i="23"/>
  <c r="E21" i="23"/>
  <c r="F21" i="23"/>
  <c r="G21" i="23"/>
  <c r="J21" i="23"/>
  <c r="K21" i="23"/>
  <c r="C22" i="23"/>
  <c r="D22" i="23"/>
  <c r="E22" i="23"/>
  <c r="F22" i="23"/>
  <c r="G22" i="23"/>
  <c r="J22" i="23"/>
  <c r="K22" i="23"/>
  <c r="C23" i="23"/>
  <c r="D23" i="23"/>
  <c r="E23" i="23"/>
  <c r="F23" i="23"/>
  <c r="G23" i="23"/>
  <c r="J23" i="23"/>
  <c r="K23" i="23"/>
  <c r="C24" i="23"/>
  <c r="D24" i="23"/>
  <c r="E24" i="23"/>
  <c r="F24" i="23"/>
  <c r="G24" i="23"/>
  <c r="J24" i="23"/>
  <c r="K24" i="23"/>
  <c r="C25" i="23"/>
  <c r="D25" i="23"/>
  <c r="E25" i="23"/>
  <c r="F25" i="23"/>
  <c r="G25" i="23"/>
  <c r="J25" i="23"/>
  <c r="K25" i="23"/>
  <c r="C26" i="23"/>
  <c r="D26" i="23"/>
  <c r="E26" i="23"/>
  <c r="F26" i="23"/>
  <c r="G26" i="23"/>
  <c r="J26" i="23"/>
  <c r="K26" i="23"/>
  <c r="C27" i="23"/>
  <c r="D27" i="23"/>
  <c r="E27" i="23"/>
  <c r="F27" i="23"/>
  <c r="G27" i="23"/>
  <c r="J27" i="23"/>
  <c r="K27" i="23"/>
  <c r="C28" i="23"/>
  <c r="D28" i="23"/>
  <c r="E28" i="23"/>
  <c r="F28" i="23"/>
  <c r="G28" i="23"/>
  <c r="J28" i="23"/>
  <c r="K28" i="23"/>
  <c r="C29" i="23"/>
  <c r="D29" i="23"/>
  <c r="E29" i="23"/>
  <c r="F29" i="23"/>
  <c r="G29" i="23"/>
  <c r="J29" i="23"/>
  <c r="K29" i="23"/>
  <c r="C30" i="23"/>
  <c r="D30" i="23"/>
  <c r="E30" i="23"/>
  <c r="F30" i="23"/>
  <c r="G30" i="23"/>
  <c r="J30" i="23"/>
  <c r="K30" i="23"/>
  <c r="C31" i="23"/>
  <c r="D31" i="23"/>
  <c r="E31" i="23"/>
  <c r="F31" i="23"/>
  <c r="G31" i="23"/>
  <c r="J31" i="23"/>
  <c r="K31" i="23"/>
  <c r="C32" i="23"/>
  <c r="D32" i="23"/>
  <c r="E32" i="23"/>
  <c r="F32" i="23"/>
  <c r="G32" i="23"/>
  <c r="J32" i="23"/>
  <c r="K32" i="23"/>
  <c r="C33" i="23"/>
  <c r="D33" i="23"/>
  <c r="E33" i="23"/>
  <c r="F33" i="23"/>
  <c r="G33" i="23"/>
  <c r="J33" i="23"/>
  <c r="K33" i="23"/>
  <c r="C34" i="23"/>
  <c r="D34" i="23"/>
  <c r="E34" i="23"/>
  <c r="F34" i="23"/>
  <c r="G34" i="23"/>
  <c r="J34" i="23"/>
  <c r="K34" i="23"/>
  <c r="C35" i="23"/>
  <c r="D35" i="23"/>
  <c r="E35" i="23"/>
  <c r="F35" i="23"/>
  <c r="G35" i="23"/>
  <c r="J35" i="23"/>
  <c r="K35" i="23"/>
  <c r="C36" i="23"/>
  <c r="D36" i="23"/>
  <c r="E36" i="23"/>
  <c r="F36" i="23"/>
  <c r="G36" i="23"/>
  <c r="J36" i="23"/>
  <c r="K36" i="23"/>
  <c r="C37" i="23"/>
  <c r="D37" i="23"/>
  <c r="E37" i="23"/>
  <c r="F37" i="23"/>
  <c r="G37" i="23"/>
  <c r="J37" i="23"/>
  <c r="K37" i="23"/>
  <c r="C38" i="23"/>
  <c r="D38" i="23"/>
  <c r="E38" i="23"/>
  <c r="F38" i="23"/>
  <c r="G38" i="23"/>
  <c r="J38" i="23"/>
  <c r="K38" i="23"/>
  <c r="C39" i="23"/>
  <c r="D39" i="23"/>
  <c r="E39" i="23"/>
  <c r="F39" i="23"/>
  <c r="G39" i="23"/>
  <c r="J39" i="23"/>
  <c r="K39" i="23"/>
  <c r="C40" i="23"/>
  <c r="D40" i="23"/>
  <c r="E40" i="23"/>
  <c r="F40" i="23"/>
  <c r="G40" i="23"/>
  <c r="J40" i="23"/>
  <c r="K40" i="23"/>
  <c r="C41" i="23"/>
  <c r="D41" i="23"/>
  <c r="E41" i="23"/>
  <c r="F41" i="23"/>
  <c r="G41" i="23"/>
  <c r="J41" i="23"/>
  <c r="K41" i="23"/>
  <c r="C42" i="23"/>
  <c r="D42" i="23"/>
  <c r="E42" i="23"/>
  <c r="F42" i="23"/>
  <c r="G42" i="23"/>
  <c r="J42" i="23"/>
  <c r="K42" i="23"/>
  <c r="C43" i="23"/>
  <c r="D43" i="23"/>
  <c r="E43" i="23"/>
  <c r="F43" i="23"/>
  <c r="G43" i="23"/>
  <c r="J43" i="23"/>
  <c r="K43" i="23"/>
  <c r="C44" i="23"/>
  <c r="D44" i="23"/>
  <c r="E44" i="23"/>
  <c r="F44" i="23"/>
  <c r="G44" i="23"/>
  <c r="J44" i="23"/>
  <c r="K44" i="23"/>
  <c r="C45" i="23"/>
  <c r="D45" i="23"/>
  <c r="E45" i="23"/>
  <c r="F45" i="23"/>
  <c r="G45" i="23"/>
  <c r="J45" i="23"/>
  <c r="K45" i="23"/>
  <c r="C46" i="23"/>
  <c r="D46" i="23"/>
  <c r="E46" i="23"/>
  <c r="F46" i="23"/>
  <c r="G46" i="23"/>
  <c r="J46" i="23"/>
  <c r="K46" i="23"/>
  <c r="C47" i="23"/>
  <c r="D47" i="23"/>
  <c r="E47" i="23"/>
  <c r="F47" i="23"/>
  <c r="G47" i="23"/>
  <c r="J47" i="23"/>
  <c r="K47" i="23"/>
  <c r="C48" i="23"/>
  <c r="D48" i="23"/>
  <c r="E48" i="23"/>
  <c r="F48" i="23"/>
  <c r="G48" i="23"/>
  <c r="J48" i="23"/>
  <c r="K48" i="23"/>
  <c r="C49" i="23"/>
  <c r="D49" i="23"/>
  <c r="E49" i="23"/>
  <c r="F49" i="23"/>
  <c r="G49" i="23"/>
  <c r="J49" i="23"/>
  <c r="K49" i="23"/>
  <c r="C50" i="23"/>
  <c r="D50" i="23"/>
  <c r="E50" i="23"/>
  <c r="F50" i="23"/>
  <c r="G50" i="23"/>
  <c r="J50" i="23"/>
  <c r="K50" i="23"/>
  <c r="C51" i="23"/>
  <c r="D51" i="23"/>
  <c r="E51" i="23"/>
  <c r="F51" i="23"/>
  <c r="G51" i="23"/>
  <c r="J51" i="23"/>
  <c r="K51" i="23"/>
  <c r="C52" i="23"/>
  <c r="D52" i="23"/>
  <c r="E52" i="23"/>
  <c r="F52" i="23"/>
  <c r="G52" i="23"/>
  <c r="J52" i="23"/>
  <c r="K52" i="23"/>
  <c r="C53" i="23"/>
  <c r="D53" i="23"/>
  <c r="E53" i="23"/>
  <c r="F53" i="23"/>
  <c r="G53" i="23"/>
  <c r="J53" i="23"/>
  <c r="K53" i="23"/>
  <c r="C54" i="23"/>
  <c r="D54" i="23"/>
  <c r="E54" i="23"/>
  <c r="F54" i="23"/>
  <c r="G54" i="23"/>
  <c r="J54" i="23"/>
  <c r="K54" i="23"/>
  <c r="C55" i="23"/>
  <c r="D55" i="23"/>
  <c r="E55" i="23"/>
  <c r="F55" i="23"/>
  <c r="G55" i="23"/>
  <c r="J55" i="23"/>
  <c r="K55" i="23"/>
  <c r="C56" i="23"/>
  <c r="D56" i="23"/>
  <c r="E56" i="23"/>
  <c r="F56" i="23"/>
  <c r="G56" i="23"/>
  <c r="J56" i="23"/>
  <c r="K56" i="23"/>
  <c r="C57" i="23"/>
  <c r="D57" i="23"/>
  <c r="E57" i="23"/>
  <c r="F57" i="23"/>
  <c r="G57" i="23"/>
  <c r="J57" i="23"/>
  <c r="K57" i="23"/>
  <c r="C58" i="23"/>
  <c r="D58" i="23"/>
  <c r="E58" i="23"/>
  <c r="F58" i="23"/>
  <c r="G58" i="23"/>
  <c r="J58" i="23"/>
  <c r="K58" i="23"/>
  <c r="C59" i="23"/>
  <c r="D59" i="23"/>
  <c r="E59" i="23"/>
  <c r="F59" i="23"/>
  <c r="G59" i="23"/>
  <c r="J59" i="23"/>
  <c r="K59" i="23"/>
  <c r="C60" i="23"/>
  <c r="D60" i="23"/>
  <c r="E60" i="23"/>
  <c r="F60" i="23"/>
  <c r="G60" i="23"/>
  <c r="J60" i="23"/>
  <c r="K60" i="23"/>
  <c r="C61" i="23"/>
  <c r="D61" i="23"/>
  <c r="E61" i="23"/>
  <c r="F61" i="23"/>
  <c r="G61" i="23"/>
  <c r="J61" i="23"/>
  <c r="K61" i="23"/>
  <c r="C62" i="23"/>
  <c r="D62" i="23"/>
  <c r="E62" i="23"/>
  <c r="F62" i="23"/>
  <c r="G62" i="23"/>
  <c r="J62" i="23"/>
  <c r="K62" i="23"/>
  <c r="C63" i="23"/>
  <c r="D63" i="23"/>
  <c r="E63" i="23"/>
  <c r="F63" i="23"/>
  <c r="G63" i="23"/>
  <c r="J63" i="23"/>
  <c r="K63" i="23"/>
  <c r="C64" i="23"/>
  <c r="D64" i="23"/>
  <c r="E64" i="23"/>
  <c r="F64" i="23"/>
  <c r="G64" i="23"/>
  <c r="J64" i="23"/>
  <c r="K64" i="23"/>
  <c r="C65" i="23"/>
  <c r="D65" i="23"/>
  <c r="E65" i="23"/>
  <c r="F65" i="23"/>
  <c r="G65" i="23"/>
  <c r="J65" i="23"/>
  <c r="K65" i="23"/>
  <c r="C66" i="23"/>
  <c r="D66" i="23"/>
  <c r="E66" i="23"/>
  <c r="F66" i="23"/>
  <c r="G66" i="23"/>
  <c r="J66" i="23"/>
  <c r="K66" i="23"/>
  <c r="C67" i="23"/>
  <c r="D67" i="23"/>
  <c r="E67" i="23"/>
  <c r="F67" i="23"/>
  <c r="G67" i="23"/>
  <c r="J67" i="23"/>
  <c r="K67" i="23"/>
  <c r="C68" i="23"/>
  <c r="D68" i="23"/>
  <c r="E68" i="23"/>
  <c r="F68" i="23"/>
  <c r="G68" i="23"/>
  <c r="J68" i="23"/>
  <c r="K68" i="23"/>
  <c r="C69" i="23"/>
  <c r="D69" i="23"/>
  <c r="E69" i="23"/>
  <c r="F69" i="23"/>
  <c r="G69" i="23"/>
  <c r="J69" i="23"/>
  <c r="K69" i="23"/>
  <c r="C70" i="23"/>
  <c r="D70" i="23"/>
  <c r="E70" i="23"/>
  <c r="F70" i="23"/>
  <c r="G70" i="23"/>
  <c r="J70" i="23"/>
  <c r="K70" i="23"/>
  <c r="C71" i="23"/>
  <c r="D71" i="23"/>
  <c r="E71" i="23"/>
  <c r="F71" i="23"/>
  <c r="G71" i="23"/>
  <c r="J71" i="23"/>
  <c r="K71" i="23"/>
  <c r="D72" i="23"/>
  <c r="E72" i="23"/>
  <c r="F72" i="23"/>
  <c r="G72" i="23"/>
  <c r="K72" i="23"/>
  <c r="C73" i="23"/>
  <c r="D73" i="23"/>
  <c r="E73" i="23"/>
  <c r="G73" i="23"/>
  <c r="J73" i="23"/>
  <c r="K73" i="23"/>
  <c r="K18" i="23"/>
  <c r="J18" i="23"/>
  <c r="D18" i="23"/>
  <c r="E18" i="23"/>
  <c r="F18" i="23"/>
  <c r="C18" i="23"/>
  <c r="K7" i="22"/>
  <c r="K8" i="22"/>
  <c r="K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57" i="22"/>
  <c r="K58" i="22"/>
  <c r="K59" i="22"/>
  <c r="K60" i="22"/>
  <c r="K61" i="22"/>
  <c r="K62" i="22"/>
  <c r="K63" i="22"/>
  <c r="K64" i="22"/>
  <c r="K65" i="22"/>
  <c r="K66" i="22"/>
  <c r="K67" i="22"/>
  <c r="K68" i="22"/>
  <c r="K69" i="22"/>
  <c r="K70" i="22"/>
  <c r="K71" i="22"/>
  <c r="K72" i="22"/>
  <c r="J72" i="22"/>
  <c r="J71" i="22"/>
  <c r="J70" i="22"/>
  <c r="J69" i="22"/>
  <c r="J68" i="22"/>
  <c r="J67" i="22"/>
  <c r="J66" i="22"/>
  <c r="J65" i="22"/>
  <c r="J64" i="22"/>
  <c r="J63" i="22"/>
  <c r="J62" i="22"/>
  <c r="J61" i="22"/>
  <c r="J60" i="22"/>
  <c r="J59" i="22"/>
  <c r="J58" i="22"/>
  <c r="J57" i="22"/>
  <c r="J56" i="22"/>
  <c r="J55" i="22"/>
  <c r="J54" i="22"/>
  <c r="J53" i="22"/>
  <c r="J52" i="22"/>
  <c r="J51" i="22"/>
  <c r="J50" i="22"/>
  <c r="J49" i="22"/>
  <c r="J48" i="22"/>
  <c r="J47" i="22"/>
  <c r="J46" i="22"/>
  <c r="J45" i="22"/>
  <c r="J44" i="22"/>
  <c r="J43" i="22"/>
  <c r="J42" i="22"/>
  <c r="J41" i="22"/>
  <c r="J40" i="22"/>
  <c r="J39" i="22"/>
  <c r="J38" i="22"/>
  <c r="J37" i="22"/>
  <c r="J36" i="22"/>
  <c r="J35" i="22"/>
  <c r="J34" i="22"/>
  <c r="J33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J20" i="22"/>
  <c r="J19" i="22"/>
  <c r="J18" i="22"/>
  <c r="J17" i="22"/>
  <c r="J16" i="22"/>
  <c r="J15" i="22"/>
  <c r="J14" i="22"/>
  <c r="J13" i="22"/>
  <c r="J12" i="22"/>
  <c r="J11" i="22"/>
  <c r="J10" i="22"/>
  <c r="J9" i="22"/>
  <c r="J8" i="22"/>
  <c r="J7" i="22"/>
  <c r="D7" i="22"/>
  <c r="E7" i="22"/>
  <c r="F7" i="22"/>
  <c r="D8" i="22"/>
  <c r="E8" i="22"/>
  <c r="F8" i="22"/>
  <c r="G8" i="22"/>
  <c r="D9" i="22"/>
  <c r="E9" i="22"/>
  <c r="F9" i="22"/>
  <c r="G9" i="22"/>
  <c r="D10" i="22"/>
  <c r="E10" i="22"/>
  <c r="F10" i="22"/>
  <c r="G10" i="22"/>
  <c r="D11" i="22"/>
  <c r="E11" i="22"/>
  <c r="F11" i="22"/>
  <c r="G11" i="22"/>
  <c r="D12" i="22"/>
  <c r="E12" i="22"/>
  <c r="F12" i="22"/>
  <c r="G12" i="22"/>
  <c r="D13" i="22"/>
  <c r="E13" i="22"/>
  <c r="F13" i="22"/>
  <c r="G13" i="22"/>
  <c r="D14" i="22"/>
  <c r="E14" i="22"/>
  <c r="F14" i="22"/>
  <c r="G14" i="22"/>
  <c r="D15" i="22"/>
  <c r="E15" i="22"/>
  <c r="F15" i="22"/>
  <c r="G15" i="22"/>
  <c r="D16" i="22"/>
  <c r="E16" i="22"/>
  <c r="F16" i="22"/>
  <c r="G16" i="22"/>
  <c r="D17" i="22"/>
  <c r="E17" i="22"/>
  <c r="F17" i="22"/>
  <c r="G17" i="22"/>
  <c r="D18" i="22"/>
  <c r="E18" i="22"/>
  <c r="F18" i="22"/>
  <c r="G18" i="22"/>
  <c r="D19" i="22"/>
  <c r="E19" i="22"/>
  <c r="F19" i="22"/>
  <c r="G19" i="22"/>
  <c r="D20" i="22"/>
  <c r="E20" i="22"/>
  <c r="F20" i="22"/>
  <c r="G20" i="22"/>
  <c r="D21" i="22"/>
  <c r="E21" i="22"/>
  <c r="F21" i="22"/>
  <c r="G21" i="22"/>
  <c r="D22" i="22"/>
  <c r="E22" i="22"/>
  <c r="F22" i="22"/>
  <c r="G22" i="22"/>
  <c r="D23" i="22"/>
  <c r="E23" i="22"/>
  <c r="F23" i="22"/>
  <c r="G23" i="22"/>
  <c r="D24" i="22"/>
  <c r="E24" i="22"/>
  <c r="F24" i="22"/>
  <c r="G24" i="22"/>
  <c r="D25" i="22"/>
  <c r="E25" i="22"/>
  <c r="F25" i="22"/>
  <c r="G25" i="22"/>
  <c r="D26" i="22"/>
  <c r="E26" i="22"/>
  <c r="F26" i="22"/>
  <c r="G26" i="22"/>
  <c r="D27" i="22"/>
  <c r="E27" i="22"/>
  <c r="F27" i="22"/>
  <c r="G27" i="22"/>
  <c r="D28" i="22"/>
  <c r="E28" i="22"/>
  <c r="F28" i="22"/>
  <c r="G28" i="22"/>
  <c r="D29" i="22"/>
  <c r="E29" i="22"/>
  <c r="F29" i="22"/>
  <c r="G29" i="22"/>
  <c r="D30" i="22"/>
  <c r="E30" i="22"/>
  <c r="F30" i="22"/>
  <c r="G30" i="22"/>
  <c r="D31" i="22"/>
  <c r="E31" i="22"/>
  <c r="F31" i="22"/>
  <c r="G31" i="22"/>
  <c r="D32" i="22"/>
  <c r="E32" i="22"/>
  <c r="F32" i="22"/>
  <c r="G32" i="22"/>
  <c r="D33" i="22"/>
  <c r="E33" i="22"/>
  <c r="F33" i="22"/>
  <c r="G33" i="22"/>
  <c r="D34" i="22"/>
  <c r="E34" i="22"/>
  <c r="F34" i="22"/>
  <c r="G34" i="22"/>
  <c r="D35" i="22"/>
  <c r="E35" i="22"/>
  <c r="F35" i="22"/>
  <c r="G35" i="22"/>
  <c r="D36" i="22"/>
  <c r="E36" i="22"/>
  <c r="F36" i="22"/>
  <c r="G36" i="22"/>
  <c r="D37" i="22"/>
  <c r="E37" i="22"/>
  <c r="F37" i="22"/>
  <c r="G37" i="22"/>
  <c r="D38" i="22"/>
  <c r="E38" i="22"/>
  <c r="F38" i="22"/>
  <c r="G38" i="22"/>
  <c r="D39" i="22"/>
  <c r="E39" i="22"/>
  <c r="F39" i="22"/>
  <c r="G39" i="22"/>
  <c r="D40" i="22"/>
  <c r="E40" i="22"/>
  <c r="F40" i="22"/>
  <c r="G40" i="22"/>
  <c r="D41" i="22"/>
  <c r="E41" i="22"/>
  <c r="F41" i="22"/>
  <c r="G41" i="22"/>
  <c r="D42" i="22"/>
  <c r="E42" i="22"/>
  <c r="F42" i="22"/>
  <c r="G42" i="22"/>
  <c r="D43" i="22"/>
  <c r="E43" i="22"/>
  <c r="F43" i="22"/>
  <c r="G43" i="22"/>
  <c r="D44" i="22"/>
  <c r="E44" i="22"/>
  <c r="F44" i="22"/>
  <c r="G44" i="22"/>
  <c r="D45" i="22"/>
  <c r="E45" i="22"/>
  <c r="F45" i="22"/>
  <c r="G45" i="22"/>
  <c r="D46" i="22"/>
  <c r="E46" i="22"/>
  <c r="F46" i="22"/>
  <c r="G46" i="22"/>
  <c r="D47" i="22"/>
  <c r="E47" i="22"/>
  <c r="F47" i="22"/>
  <c r="G47" i="22"/>
  <c r="D48" i="22"/>
  <c r="E48" i="22"/>
  <c r="F48" i="22"/>
  <c r="G48" i="22"/>
  <c r="D49" i="22"/>
  <c r="E49" i="22"/>
  <c r="F49" i="22"/>
  <c r="G49" i="22"/>
  <c r="D50" i="22"/>
  <c r="E50" i="22"/>
  <c r="F50" i="22"/>
  <c r="G50" i="22"/>
  <c r="D51" i="22"/>
  <c r="E51" i="22"/>
  <c r="F51" i="22"/>
  <c r="G51" i="22"/>
  <c r="D52" i="22"/>
  <c r="E52" i="22"/>
  <c r="F52" i="22"/>
  <c r="G52" i="22"/>
  <c r="D53" i="22"/>
  <c r="E53" i="22"/>
  <c r="F53" i="22"/>
  <c r="G53" i="22"/>
  <c r="D54" i="22"/>
  <c r="E54" i="22"/>
  <c r="F54" i="22"/>
  <c r="G54" i="22"/>
  <c r="D55" i="22"/>
  <c r="E55" i="22"/>
  <c r="F55" i="22"/>
  <c r="G55" i="22"/>
  <c r="D56" i="22"/>
  <c r="E56" i="22"/>
  <c r="F56" i="22"/>
  <c r="G56" i="22"/>
  <c r="D57" i="22"/>
  <c r="E57" i="22"/>
  <c r="F57" i="22"/>
  <c r="G57" i="22"/>
  <c r="D58" i="22"/>
  <c r="E58" i="22"/>
  <c r="F58" i="22"/>
  <c r="G58" i="22"/>
  <c r="D59" i="22"/>
  <c r="E59" i="22"/>
  <c r="F59" i="22"/>
  <c r="G59" i="22"/>
  <c r="D60" i="22"/>
  <c r="E60" i="22"/>
  <c r="F60" i="22"/>
  <c r="G60" i="22"/>
  <c r="D61" i="22"/>
  <c r="E61" i="22"/>
  <c r="F61" i="22"/>
  <c r="G61" i="22"/>
  <c r="D62" i="22"/>
  <c r="E62" i="22"/>
  <c r="F62" i="22"/>
  <c r="G62" i="22"/>
  <c r="D63" i="22"/>
  <c r="E63" i="22"/>
  <c r="F63" i="22"/>
  <c r="G63" i="22"/>
  <c r="D64" i="22"/>
  <c r="E64" i="22"/>
  <c r="F64" i="22"/>
  <c r="G64" i="22"/>
  <c r="D65" i="22"/>
  <c r="E65" i="22"/>
  <c r="F65" i="22"/>
  <c r="G65" i="22"/>
  <c r="D66" i="22"/>
  <c r="E66" i="22"/>
  <c r="F66" i="22"/>
  <c r="G66" i="22"/>
  <c r="D67" i="22"/>
  <c r="E67" i="22"/>
  <c r="F67" i="22"/>
  <c r="G67" i="22"/>
  <c r="D68" i="22"/>
  <c r="E68" i="22"/>
  <c r="F68" i="22"/>
  <c r="G68" i="22"/>
  <c r="D69" i="22"/>
  <c r="E69" i="22"/>
  <c r="F69" i="22"/>
  <c r="G69" i="22"/>
  <c r="D70" i="22"/>
  <c r="E70" i="22"/>
  <c r="F70" i="22"/>
  <c r="G70" i="22"/>
  <c r="D71" i="22"/>
  <c r="E71" i="22"/>
  <c r="G71" i="22"/>
  <c r="D72" i="22"/>
  <c r="E72" i="22"/>
  <c r="G72" i="22"/>
  <c r="C18" i="22"/>
  <c r="C19" i="22"/>
  <c r="C20" i="22"/>
  <c r="C21" i="22"/>
  <c r="C22" i="22"/>
  <c r="C23" i="22"/>
  <c r="C24" i="22"/>
  <c r="C25" i="22"/>
  <c r="C26" i="22"/>
  <c r="C27" i="22"/>
  <c r="C28" i="22"/>
  <c r="C29" i="22"/>
  <c r="C30" i="22"/>
  <c r="C31" i="22"/>
  <c r="C32" i="22"/>
  <c r="C33" i="22"/>
  <c r="C34" i="22"/>
  <c r="C35" i="22"/>
  <c r="C36" i="22"/>
  <c r="C37" i="22"/>
  <c r="C38" i="22"/>
  <c r="C39" i="22"/>
  <c r="C40" i="22"/>
  <c r="C41" i="22"/>
  <c r="C42" i="22"/>
  <c r="C43" i="22"/>
  <c r="C44" i="22"/>
  <c r="C45" i="22"/>
  <c r="C46" i="22"/>
  <c r="C47" i="22"/>
  <c r="C48" i="22"/>
  <c r="C49" i="22"/>
  <c r="C50" i="22"/>
  <c r="C51" i="22"/>
  <c r="C52" i="22"/>
  <c r="C53" i="22"/>
  <c r="C54" i="22"/>
  <c r="C55" i="22"/>
  <c r="C56" i="22"/>
  <c r="C57" i="22"/>
  <c r="C58" i="22"/>
  <c r="C59" i="22"/>
  <c r="C60" i="22"/>
  <c r="C61" i="22"/>
  <c r="C62" i="22"/>
  <c r="C63" i="22"/>
  <c r="C64" i="22"/>
  <c r="C65" i="22"/>
  <c r="C66" i="22"/>
  <c r="C67" i="22"/>
  <c r="C68" i="22"/>
  <c r="C69" i="22"/>
  <c r="C70" i="22"/>
  <c r="C71" i="22"/>
  <c r="C72" i="22"/>
  <c r="C17" i="22"/>
  <c r="C8" i="22"/>
  <c r="C9" i="22"/>
  <c r="C10" i="22"/>
  <c r="C11" i="22"/>
  <c r="C12" i="22"/>
  <c r="C13" i="22"/>
  <c r="C14" i="22"/>
  <c r="C15" i="22"/>
  <c r="C16" i="22"/>
  <c r="C7" i="22"/>
  <c r="M82" i="16" l="1"/>
  <c r="M83" i="16"/>
  <c r="M76" i="16"/>
  <c r="D77" i="15"/>
  <c r="T77" i="15" s="1"/>
  <c r="N76" i="16"/>
  <c r="D76" i="15"/>
  <c r="T76" i="15" s="1"/>
  <c r="N75" i="16"/>
  <c r="M77" i="16"/>
  <c r="D80" i="15"/>
  <c r="T80" i="15" s="1"/>
  <c r="N79" i="16"/>
  <c r="M81" i="16"/>
  <c r="D81" i="15"/>
  <c r="T81" i="15" s="1"/>
  <c r="N80" i="16"/>
  <c r="M75" i="16"/>
  <c r="M71" i="16"/>
  <c r="D85" i="15"/>
  <c r="T85" i="15" s="1"/>
  <c r="N84" i="16"/>
  <c r="D73" i="15"/>
  <c r="T73" i="15" s="1"/>
  <c r="N72" i="16"/>
  <c r="D72" i="15"/>
  <c r="T72" i="15" s="1"/>
  <c r="N71" i="16"/>
  <c r="D74" i="15"/>
  <c r="T74" i="15" s="1"/>
  <c r="N73" i="16"/>
  <c r="M80" i="16"/>
  <c r="D78" i="15"/>
  <c r="T78" i="15" s="1"/>
  <c r="N77" i="16"/>
  <c r="M74" i="16"/>
  <c r="D79" i="15"/>
  <c r="T79" i="15" s="1"/>
  <c r="N78" i="16"/>
  <c r="D82" i="15"/>
  <c r="T82" i="15" s="1"/>
  <c r="N81" i="16"/>
  <c r="D75" i="15"/>
  <c r="T75" i="15" s="1"/>
  <c r="N74" i="16"/>
  <c r="M79" i="16"/>
  <c r="D83" i="15"/>
  <c r="T83" i="15" s="1"/>
  <c r="N82" i="16"/>
  <c r="M72" i="16"/>
  <c r="M73" i="16"/>
  <c r="M78" i="16"/>
  <c r="D84" i="15"/>
  <c r="T84" i="15" s="1"/>
  <c r="N83" i="16"/>
  <c r="M84" i="16"/>
  <c r="M7" i="22"/>
  <c r="G78" i="15"/>
  <c r="W78" i="15" s="1"/>
  <c r="G77" i="15"/>
  <c r="W77" i="15" s="1"/>
  <c r="G73" i="15"/>
  <c r="W73" i="15" s="1"/>
  <c r="G72" i="15"/>
  <c r="W72" i="15" s="1"/>
  <c r="G80" i="15"/>
  <c r="W80" i="15" s="1"/>
  <c r="G76" i="15"/>
  <c r="W76" i="15" s="1"/>
  <c r="G81" i="15"/>
  <c r="W81" i="15" s="1"/>
  <c r="G84" i="15"/>
  <c r="W84" i="15" s="1"/>
  <c r="G82" i="15"/>
  <c r="W82" i="15" s="1"/>
  <c r="G75" i="15"/>
  <c r="W75" i="15" s="1"/>
  <c r="G74" i="15"/>
  <c r="W74" i="15" s="1"/>
  <c r="G79" i="15"/>
  <c r="W79" i="15" s="1"/>
  <c r="G83" i="15"/>
  <c r="W83" i="15" s="1"/>
  <c r="G85" i="15"/>
  <c r="W85" i="15" s="1"/>
  <c r="M73" i="23"/>
  <c r="M67" i="22"/>
  <c r="M69" i="23"/>
  <c r="M51" i="22"/>
  <c r="M71" i="23"/>
  <c r="M63" i="23"/>
  <c r="M59" i="22"/>
  <c r="M14" i="22"/>
  <c r="M56" i="22"/>
  <c r="M48" i="22"/>
  <c r="M40" i="22"/>
  <c r="M32" i="22"/>
  <c r="M24" i="22"/>
  <c r="M72" i="22"/>
  <c r="M64" i="22"/>
  <c r="C74" i="15"/>
  <c r="S74" i="15" s="1"/>
  <c r="C82" i="15"/>
  <c r="S82" i="15" s="1"/>
  <c r="C76" i="15"/>
  <c r="S76" i="15" s="1"/>
  <c r="C83" i="15"/>
  <c r="S83" i="15" s="1"/>
  <c r="C70" i="15"/>
  <c r="S70" i="15" s="1"/>
  <c r="M68" i="22"/>
  <c r="M36" i="22"/>
  <c r="M20" i="22"/>
  <c r="M70" i="23"/>
  <c r="M62" i="23"/>
  <c r="M28" i="22"/>
  <c r="M60" i="22"/>
  <c r="M44" i="22"/>
  <c r="M52" i="22"/>
  <c r="M65" i="23"/>
  <c r="M57" i="23"/>
  <c r="M49" i="23"/>
  <c r="M41" i="23"/>
  <c r="M33" i="23"/>
  <c r="M25" i="23"/>
  <c r="M10" i="22"/>
  <c r="M66" i="22"/>
  <c r="M58" i="22"/>
  <c r="M65" i="22"/>
  <c r="M57" i="22"/>
  <c r="M18" i="23"/>
  <c r="M67" i="23"/>
  <c r="M68" i="23"/>
  <c r="M66" i="23"/>
  <c r="M58" i="23"/>
  <c r="M50" i="23"/>
  <c r="M42" i="23"/>
  <c r="M34" i="23"/>
  <c r="M55" i="22"/>
  <c r="M70" i="22"/>
  <c r="M62" i="22"/>
  <c r="M54" i="22"/>
  <c r="M64" i="23"/>
  <c r="M73" i="22"/>
  <c r="M71" i="22"/>
  <c r="M63" i="22"/>
  <c r="M69" i="22"/>
  <c r="M61" i="22"/>
  <c r="M53" i="22"/>
  <c r="M72" i="23"/>
  <c r="M54" i="23"/>
  <c r="M46" i="23"/>
  <c r="M38" i="23"/>
  <c r="M30" i="23"/>
  <c r="M22" i="23"/>
  <c r="M8" i="22"/>
  <c r="M16" i="22"/>
  <c r="M12" i="22"/>
  <c r="M47" i="22"/>
  <c r="M39" i="22"/>
  <c r="M11" i="22"/>
  <c r="M45" i="22"/>
  <c r="M37" i="22"/>
  <c r="M29" i="22"/>
  <c r="M21" i="22"/>
  <c r="M55" i="23"/>
  <c r="M47" i="23"/>
  <c r="M39" i="23"/>
  <c r="M31" i="23"/>
  <c r="M23" i="23"/>
  <c r="M9" i="22"/>
  <c r="M19" i="22"/>
  <c r="M53" i="23"/>
  <c r="M45" i="23"/>
  <c r="M37" i="23"/>
  <c r="M29" i="23"/>
  <c r="M21" i="23"/>
  <c r="M61" i="23"/>
  <c r="M50" i="22"/>
  <c r="M42" i="22"/>
  <c r="M34" i="22"/>
  <c r="M26" i="22"/>
  <c r="M18" i="22"/>
  <c r="M60" i="23"/>
  <c r="M52" i="23"/>
  <c r="M44" i="23"/>
  <c r="M36" i="23"/>
  <c r="M28" i="23"/>
  <c r="M20" i="23"/>
  <c r="M43" i="22"/>
  <c r="M35" i="22"/>
  <c r="M27" i="22"/>
  <c r="M15" i="22"/>
  <c r="M17" i="22"/>
  <c r="M49" i="22"/>
  <c r="M41" i="22"/>
  <c r="M33" i="22"/>
  <c r="M25" i="22"/>
  <c r="M59" i="23"/>
  <c r="M51" i="23"/>
  <c r="M43" i="23"/>
  <c r="M35" i="23"/>
  <c r="M27" i="23"/>
  <c r="M19" i="23"/>
  <c r="M26" i="23"/>
  <c r="M23" i="22"/>
  <c r="M13" i="22"/>
  <c r="M31" i="22"/>
  <c r="M46" i="22"/>
  <c r="M38" i="22"/>
  <c r="M30" i="22"/>
  <c r="M22" i="22"/>
  <c r="M56" i="23"/>
  <c r="M48" i="23"/>
  <c r="M40" i="23"/>
  <c r="M32" i="23"/>
  <c r="M24" i="23"/>
  <c r="H85" i="15"/>
  <c r="X85" i="15" s="1"/>
  <c r="C84" i="15"/>
  <c r="S84" i="15" s="1"/>
  <c r="C80" i="15"/>
  <c r="S80" i="15" s="1"/>
  <c r="F82" i="15"/>
  <c r="V82" i="15" s="1"/>
  <c r="C81" i="15"/>
  <c r="S81" i="15" s="1"/>
  <c r="C79" i="15"/>
  <c r="S79" i="15" s="1"/>
  <c r="C78" i="15"/>
  <c r="S78" i="15" s="1"/>
  <c r="C72" i="15"/>
  <c r="S72" i="15" s="1"/>
  <c r="C75" i="15"/>
  <c r="S75" i="15" s="1"/>
  <c r="F74" i="15"/>
  <c r="V74" i="15" s="1"/>
  <c r="F76" i="15"/>
  <c r="V76" i="15" s="1"/>
  <c r="C73" i="15"/>
  <c r="S73" i="15" s="1"/>
  <c r="C77" i="15"/>
  <c r="S77" i="15" s="1"/>
  <c r="C19" i="16"/>
  <c r="M66" i="17"/>
  <c r="M67" i="17"/>
  <c r="M68" i="17"/>
  <c r="M69" i="17"/>
  <c r="M70" i="17"/>
  <c r="M71" i="17"/>
  <c r="M72" i="17"/>
  <c r="M73" i="17"/>
  <c r="M74" i="17"/>
  <c r="M75" i="17"/>
  <c r="M65" i="17"/>
  <c r="H70" i="16"/>
  <c r="H71" i="15" s="1"/>
  <c r="X71" i="15" s="1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1" i="17"/>
  <c r="M62" i="17"/>
  <c r="M63" i="17"/>
  <c r="M64" i="17"/>
  <c r="AH5" i="15"/>
  <c r="M2" i="17" l="1"/>
  <c r="M1" i="17"/>
  <c r="G66" i="16"/>
  <c r="D67" i="16"/>
  <c r="H66" i="16"/>
  <c r="H67" i="15" s="1"/>
  <c r="X67" i="15" s="1"/>
  <c r="G69" i="16"/>
  <c r="G67" i="16"/>
  <c r="E68" i="16"/>
  <c r="E69" i="15" s="1"/>
  <c r="E67" i="16"/>
  <c r="E68" i="15" s="1"/>
  <c r="H67" i="16"/>
  <c r="H68" i="15" s="1"/>
  <c r="G65" i="16"/>
  <c r="F70" i="16"/>
  <c r="F71" i="15" s="1"/>
  <c r="V71" i="15" s="1"/>
  <c r="D68" i="16"/>
  <c r="F66" i="16"/>
  <c r="F67" i="15" s="1"/>
  <c r="V67" i="15" s="1"/>
  <c r="H69" i="16"/>
  <c r="H70" i="15" s="1"/>
  <c r="X70" i="15" s="1"/>
  <c r="H65" i="16"/>
  <c r="E70" i="16"/>
  <c r="E71" i="15" s="1"/>
  <c r="U71" i="15" s="1"/>
  <c r="F69" i="16"/>
  <c r="F70" i="15" s="1"/>
  <c r="V70" i="15" s="1"/>
  <c r="G68" i="16"/>
  <c r="E66" i="16"/>
  <c r="E67" i="15" s="1"/>
  <c r="U67" i="15" s="1"/>
  <c r="F65" i="16"/>
  <c r="H64" i="16"/>
  <c r="H68" i="16"/>
  <c r="H69" i="15" s="1"/>
  <c r="D70" i="16"/>
  <c r="E69" i="16"/>
  <c r="E70" i="15" s="1"/>
  <c r="U70" i="15" s="1"/>
  <c r="F68" i="16"/>
  <c r="F69" i="15" s="1"/>
  <c r="D66" i="16"/>
  <c r="E65" i="16"/>
  <c r="G70" i="16"/>
  <c r="D69" i="16"/>
  <c r="F67" i="16"/>
  <c r="F68" i="15" s="1"/>
  <c r="D65" i="16"/>
  <c r="K66" i="16"/>
  <c r="K67" i="15" s="1"/>
  <c r="AA67" i="15" s="1"/>
  <c r="C67" i="16"/>
  <c r="C68" i="16"/>
  <c r="J66" i="16"/>
  <c r="J67" i="15" s="1"/>
  <c r="Z67" i="15" s="1"/>
  <c r="J67" i="16"/>
  <c r="J68" i="15" s="1"/>
  <c r="J68" i="16"/>
  <c r="J69" i="15" s="1"/>
  <c r="J69" i="16"/>
  <c r="J70" i="15" s="1"/>
  <c r="Z70" i="15" s="1"/>
  <c r="J70" i="16"/>
  <c r="J71" i="15" s="1"/>
  <c r="Z71" i="15" s="1"/>
  <c r="C70" i="16"/>
  <c r="K69" i="16"/>
  <c r="K70" i="15" s="1"/>
  <c r="AA70" i="15" s="1"/>
  <c r="K67" i="16"/>
  <c r="K68" i="15" s="1"/>
  <c r="C66" i="16"/>
  <c r="K70" i="16"/>
  <c r="K71" i="15" s="1"/>
  <c r="AA71" i="15" s="1"/>
  <c r="K68" i="16"/>
  <c r="K69" i="15" s="1"/>
  <c r="M67" i="16" l="1"/>
  <c r="D69" i="15"/>
  <c r="T69" i="15" s="1"/>
  <c r="N68" i="16"/>
  <c r="D71" i="15"/>
  <c r="T71" i="15" s="1"/>
  <c r="N70" i="16"/>
  <c r="M68" i="16"/>
  <c r="N69" i="16"/>
  <c r="M69" i="16"/>
  <c r="M66" i="16"/>
  <c r="M70" i="16"/>
  <c r="D68" i="15"/>
  <c r="T68" i="15" s="1"/>
  <c r="N67" i="16"/>
  <c r="D67" i="15"/>
  <c r="T67" i="15" s="1"/>
  <c r="N66" i="16"/>
  <c r="G69" i="15"/>
  <c r="W69" i="15" s="1"/>
  <c r="G68" i="15"/>
  <c r="W68" i="15" s="1"/>
  <c r="G70" i="15"/>
  <c r="W70" i="15" s="1"/>
  <c r="G71" i="15"/>
  <c r="W71" i="15" s="1"/>
  <c r="G67" i="15"/>
  <c r="W67" i="15" s="1"/>
  <c r="D70" i="15"/>
  <c r="T70" i="15" s="1"/>
  <c r="C67" i="15"/>
  <c r="S67" i="15" s="1"/>
  <c r="C69" i="15"/>
  <c r="S69" i="15" s="1"/>
  <c r="C68" i="15"/>
  <c r="S68" i="15" s="1"/>
  <c r="Q83" i="15"/>
  <c r="Q79" i="15"/>
  <c r="Q82" i="15"/>
  <c r="Q81" i="15"/>
  <c r="Q80" i="15"/>
  <c r="Q77" i="15"/>
  <c r="Q78" i="15"/>
  <c r="Q72" i="15"/>
  <c r="Q71" i="15"/>
  <c r="Q76" i="15"/>
  <c r="C71" i="15"/>
  <c r="S71" i="15" s="1"/>
  <c r="Q74" i="15"/>
  <c r="Q75" i="15"/>
  <c r="Q73" i="15"/>
  <c r="Z68" i="15"/>
  <c r="V68" i="15"/>
  <c r="X69" i="15"/>
  <c r="U69" i="15"/>
  <c r="AA69" i="15"/>
  <c r="AA68" i="15"/>
  <c r="X68" i="15"/>
  <c r="Z69" i="15"/>
  <c r="V69" i="15"/>
  <c r="U68" i="15"/>
  <c r="C7" i="15"/>
  <c r="S7" i="15" s="1"/>
  <c r="Q70" i="15"/>
  <c r="Q68" i="15"/>
  <c r="Q69" i="15"/>
  <c r="Q84" i="15" l="1"/>
  <c r="Q67" i="15"/>
  <c r="K35" i="16"/>
  <c r="K36" i="15" s="1"/>
  <c r="AA36" i="15" s="1"/>
  <c r="H18" i="16"/>
  <c r="H19" i="15" s="1"/>
  <c r="X19" i="15" s="1"/>
  <c r="D36" i="16"/>
  <c r="J6" i="16"/>
  <c r="H6" i="16"/>
  <c r="H7" i="16"/>
  <c r="H8" i="15" s="1"/>
  <c r="X8" i="15" s="1"/>
  <c r="E29" i="16"/>
  <c r="E30" i="15" s="1"/>
  <c r="U30" i="15" s="1"/>
  <c r="C25" i="16"/>
  <c r="H24" i="16"/>
  <c r="H25" i="15" s="1"/>
  <c r="X25" i="15" s="1"/>
  <c r="D59" i="16"/>
  <c r="H35" i="16"/>
  <c r="H36" i="15" s="1"/>
  <c r="X36" i="15" s="1"/>
  <c r="E6" i="16"/>
  <c r="G27" i="16"/>
  <c r="H36" i="16"/>
  <c r="H37" i="15" s="1"/>
  <c r="X37" i="15" s="1"/>
  <c r="C26" i="16"/>
  <c r="J25" i="16"/>
  <c r="J26" i="15" s="1"/>
  <c r="Z26" i="15" s="1"/>
  <c r="J24" i="16"/>
  <c r="J25" i="15" s="1"/>
  <c r="Z25" i="15" s="1"/>
  <c r="K25" i="16"/>
  <c r="K26" i="15" s="1"/>
  <c r="AA26" i="15" s="1"/>
  <c r="K16" i="16"/>
  <c r="K17" i="15" s="1"/>
  <c r="AA17" i="15" s="1"/>
  <c r="K31" i="16"/>
  <c r="K32" i="15" s="1"/>
  <c r="AA32" i="15" s="1"/>
  <c r="E28" i="16"/>
  <c r="E29" i="15" s="1"/>
  <c r="U29" i="15" s="1"/>
  <c r="D35" i="16"/>
  <c r="K20" i="16"/>
  <c r="K21" i="15" s="1"/>
  <c r="AA21" i="15" s="1"/>
  <c r="E13" i="16"/>
  <c r="E14" i="15" s="1"/>
  <c r="U14" i="15" s="1"/>
  <c r="D34" i="16"/>
  <c r="H23" i="16"/>
  <c r="H24" i="15" s="1"/>
  <c r="X24" i="15" s="1"/>
  <c r="D41" i="16"/>
  <c r="F21" i="16"/>
  <c r="F22" i="15" s="1"/>
  <c r="V22" i="15" s="1"/>
  <c r="D23" i="16"/>
  <c r="D19" i="16"/>
  <c r="G29" i="16"/>
  <c r="J36" i="16"/>
  <c r="J37" i="15" s="1"/>
  <c r="Z37" i="15" s="1"/>
  <c r="E53" i="16"/>
  <c r="E54" i="15" s="1"/>
  <c r="U54" i="15" s="1"/>
  <c r="J23" i="16"/>
  <c r="J24" i="15" s="1"/>
  <c r="Z24" i="15" s="1"/>
  <c r="K19" i="16"/>
  <c r="K20" i="15" s="1"/>
  <c r="AA20" i="15" s="1"/>
  <c r="D22" i="16"/>
  <c r="H21" i="16"/>
  <c r="H22" i="15" s="1"/>
  <c r="X22" i="15" s="1"/>
  <c r="K32" i="16"/>
  <c r="K33" i="15" s="1"/>
  <c r="AA33" i="15" s="1"/>
  <c r="D47" i="16"/>
  <c r="F12" i="16"/>
  <c r="F13" i="15" s="1"/>
  <c r="V13" i="15" s="1"/>
  <c r="C51" i="16"/>
  <c r="C63" i="16"/>
  <c r="C11" i="16"/>
  <c r="C52" i="16"/>
  <c r="C64" i="16"/>
  <c r="C12" i="16"/>
  <c r="C53" i="16"/>
  <c r="C65" i="16"/>
  <c r="C13" i="16"/>
  <c r="C42" i="16"/>
  <c r="C54" i="16"/>
  <c r="C14" i="16"/>
  <c r="C43" i="16"/>
  <c r="C55" i="16"/>
  <c r="C37" i="16"/>
  <c r="C15" i="16"/>
  <c r="C44" i="16"/>
  <c r="C56" i="16"/>
  <c r="C38" i="16"/>
  <c r="C45" i="16"/>
  <c r="C57" i="16"/>
  <c r="C39" i="16"/>
  <c r="C17" i="16"/>
  <c r="C46" i="16"/>
  <c r="C58" i="16"/>
  <c r="C40" i="16"/>
  <c r="C18" i="16"/>
  <c r="C47" i="16"/>
  <c r="C59" i="16"/>
  <c r="C41" i="16"/>
  <c r="C7" i="16"/>
  <c r="C48" i="16"/>
  <c r="C60" i="16"/>
  <c r="C8" i="16"/>
  <c r="C49" i="16"/>
  <c r="C61" i="16"/>
  <c r="C9" i="16"/>
  <c r="F6" i="16"/>
  <c r="C36" i="16"/>
  <c r="J35" i="16"/>
  <c r="J36" i="15" s="1"/>
  <c r="Z36" i="15" s="1"/>
  <c r="H34" i="16"/>
  <c r="H35" i="15" s="1"/>
  <c r="X35" i="15" s="1"/>
  <c r="D33" i="16"/>
  <c r="K30" i="16"/>
  <c r="K31" i="15" s="1"/>
  <c r="AA31" i="15" s="1"/>
  <c r="E27" i="16"/>
  <c r="E28" i="15" s="1"/>
  <c r="U28" i="15" s="1"/>
  <c r="F26" i="16"/>
  <c r="F27" i="15" s="1"/>
  <c r="V27" i="15" s="1"/>
  <c r="G25" i="16"/>
  <c r="C24" i="16"/>
  <c r="H22" i="16"/>
  <c r="H23" i="15" s="1"/>
  <c r="X23" i="15" s="1"/>
  <c r="D21" i="16"/>
  <c r="K18" i="16"/>
  <c r="K19" i="15" s="1"/>
  <c r="AA19" i="15" s="1"/>
  <c r="G11" i="16"/>
  <c r="F52" i="16"/>
  <c r="F53" i="15" s="1"/>
  <c r="V53" i="15" s="1"/>
  <c r="J50" i="16"/>
  <c r="J51" i="15" s="1"/>
  <c r="Z51" i="15" s="1"/>
  <c r="J62" i="16"/>
  <c r="J63" i="15" s="1"/>
  <c r="Z63" i="15" s="1"/>
  <c r="J10" i="16"/>
  <c r="J11" i="15" s="1"/>
  <c r="Z11" i="15" s="1"/>
  <c r="J51" i="16"/>
  <c r="J52" i="15" s="1"/>
  <c r="Z52" i="15" s="1"/>
  <c r="J63" i="16"/>
  <c r="J64" i="15" s="1"/>
  <c r="Z64" i="15" s="1"/>
  <c r="J11" i="16"/>
  <c r="J12" i="15" s="1"/>
  <c r="Z12" i="15" s="1"/>
  <c r="J52" i="16"/>
  <c r="J53" i="15" s="1"/>
  <c r="Z53" i="15" s="1"/>
  <c r="J64" i="16"/>
  <c r="J65" i="15" s="1"/>
  <c r="Z65" i="15" s="1"/>
  <c r="J12" i="16"/>
  <c r="J13" i="15" s="1"/>
  <c r="Z13" i="15" s="1"/>
  <c r="J53" i="16"/>
  <c r="J54" i="15" s="1"/>
  <c r="Z54" i="15" s="1"/>
  <c r="J65" i="16"/>
  <c r="J13" i="16"/>
  <c r="J14" i="15" s="1"/>
  <c r="Z14" i="15" s="1"/>
  <c r="J42" i="16"/>
  <c r="J43" i="15" s="1"/>
  <c r="Z43" i="15" s="1"/>
  <c r="J54" i="16"/>
  <c r="J55" i="15" s="1"/>
  <c r="Z55" i="15" s="1"/>
  <c r="J14" i="16"/>
  <c r="J15" i="15" s="1"/>
  <c r="Z15" i="15" s="1"/>
  <c r="J43" i="16"/>
  <c r="J44" i="15" s="1"/>
  <c r="Z44" i="15" s="1"/>
  <c r="J55" i="16"/>
  <c r="J56" i="15" s="1"/>
  <c r="Z56" i="15" s="1"/>
  <c r="J37" i="16"/>
  <c r="J38" i="15" s="1"/>
  <c r="Z38" i="15" s="1"/>
  <c r="J44" i="16"/>
  <c r="J45" i="15" s="1"/>
  <c r="Z45" i="15" s="1"/>
  <c r="J56" i="16"/>
  <c r="J57" i="15" s="1"/>
  <c r="Z57" i="15" s="1"/>
  <c r="J38" i="16"/>
  <c r="J39" i="15" s="1"/>
  <c r="Z39" i="15" s="1"/>
  <c r="J16" i="16"/>
  <c r="J17" i="15" s="1"/>
  <c r="Z17" i="15" s="1"/>
  <c r="J45" i="16"/>
  <c r="J57" i="16"/>
  <c r="J58" i="15" s="1"/>
  <c r="Z58" i="15" s="1"/>
  <c r="J39" i="16"/>
  <c r="J40" i="15" s="1"/>
  <c r="Z40" i="15" s="1"/>
  <c r="J17" i="16"/>
  <c r="J18" i="15" s="1"/>
  <c r="Z18" i="15" s="1"/>
  <c r="J46" i="16"/>
  <c r="J47" i="15" s="1"/>
  <c r="Z47" i="15" s="1"/>
  <c r="J58" i="16"/>
  <c r="J59" i="15" s="1"/>
  <c r="Z59" i="15" s="1"/>
  <c r="J40" i="16"/>
  <c r="J41" i="15" s="1"/>
  <c r="Z41" i="15" s="1"/>
  <c r="J18" i="16"/>
  <c r="J19" i="15" s="1"/>
  <c r="Z19" i="15" s="1"/>
  <c r="J47" i="16"/>
  <c r="J48" i="15" s="1"/>
  <c r="Z48" i="15" s="1"/>
  <c r="J59" i="16"/>
  <c r="J60" i="15" s="1"/>
  <c r="Z60" i="15" s="1"/>
  <c r="J41" i="16"/>
  <c r="J42" i="15" s="1"/>
  <c r="Z42" i="15" s="1"/>
  <c r="J7" i="16"/>
  <c r="J8" i="15" s="1"/>
  <c r="Z8" i="15" s="1"/>
  <c r="J48" i="16"/>
  <c r="J49" i="15" s="1"/>
  <c r="Z49" i="15" s="1"/>
  <c r="J60" i="16"/>
  <c r="J61" i="15" s="1"/>
  <c r="Z61" i="15" s="1"/>
  <c r="J8" i="16"/>
  <c r="J9" i="15" s="1"/>
  <c r="Z9" i="15" s="1"/>
  <c r="G6" i="16"/>
  <c r="G36" i="16"/>
  <c r="C35" i="16"/>
  <c r="J34" i="16"/>
  <c r="J35" i="15" s="1"/>
  <c r="Z35" i="15" s="1"/>
  <c r="H33" i="16"/>
  <c r="H34" i="15" s="1"/>
  <c r="X34" i="15" s="1"/>
  <c r="D32" i="16"/>
  <c r="K29" i="16"/>
  <c r="K30" i="15" s="1"/>
  <c r="AA30" i="15" s="1"/>
  <c r="E26" i="16"/>
  <c r="E27" i="15" s="1"/>
  <c r="U27" i="15" s="1"/>
  <c r="F25" i="16"/>
  <c r="F26" i="15" s="1"/>
  <c r="V26" i="15" s="1"/>
  <c r="G24" i="16"/>
  <c r="C23" i="16"/>
  <c r="J22" i="16"/>
  <c r="J23" i="15" s="1"/>
  <c r="Z23" i="15" s="1"/>
  <c r="D20" i="16"/>
  <c r="C16" i="16"/>
  <c r="G63" i="16"/>
  <c r="F64" i="16"/>
  <c r="F65" i="15" s="1"/>
  <c r="V65" i="15" s="1"/>
  <c r="H49" i="16"/>
  <c r="H50" i="15" s="1"/>
  <c r="X50" i="15" s="1"/>
  <c r="H61" i="16"/>
  <c r="H62" i="15" s="1"/>
  <c r="X62" i="15" s="1"/>
  <c r="H9" i="16"/>
  <c r="H10" i="15" s="1"/>
  <c r="X10" i="15" s="1"/>
  <c r="H50" i="16"/>
  <c r="H51" i="15" s="1"/>
  <c r="X51" i="15" s="1"/>
  <c r="H62" i="16"/>
  <c r="H63" i="15" s="1"/>
  <c r="X63" i="15" s="1"/>
  <c r="H10" i="16"/>
  <c r="H11" i="15" s="1"/>
  <c r="X11" i="15" s="1"/>
  <c r="H51" i="16"/>
  <c r="H52" i="15" s="1"/>
  <c r="X52" i="15" s="1"/>
  <c r="H63" i="16"/>
  <c r="H64" i="15" s="1"/>
  <c r="X64" i="15" s="1"/>
  <c r="H11" i="16"/>
  <c r="H12" i="15" s="1"/>
  <c r="X12" i="15" s="1"/>
  <c r="H52" i="16"/>
  <c r="H53" i="15" s="1"/>
  <c r="X53" i="15" s="1"/>
  <c r="H65" i="15"/>
  <c r="X65" i="15" s="1"/>
  <c r="H12" i="16"/>
  <c r="H13" i="15" s="1"/>
  <c r="X13" i="15" s="1"/>
  <c r="H53" i="16"/>
  <c r="H54" i="15" s="1"/>
  <c r="X54" i="15" s="1"/>
  <c r="H66" i="15"/>
  <c r="X66" i="15" s="1"/>
  <c r="H13" i="16"/>
  <c r="H14" i="15" s="1"/>
  <c r="X14" i="15" s="1"/>
  <c r="H42" i="16"/>
  <c r="H43" i="15" s="1"/>
  <c r="X43" i="15" s="1"/>
  <c r="H54" i="16"/>
  <c r="H55" i="15" s="1"/>
  <c r="X55" i="15" s="1"/>
  <c r="H14" i="16"/>
  <c r="H15" i="15" s="1"/>
  <c r="X15" i="15" s="1"/>
  <c r="H43" i="16"/>
  <c r="H44" i="15" s="1"/>
  <c r="X44" i="15" s="1"/>
  <c r="H55" i="16"/>
  <c r="H56" i="15" s="1"/>
  <c r="X56" i="15" s="1"/>
  <c r="H37" i="16"/>
  <c r="H38" i="15" s="1"/>
  <c r="X38" i="15" s="1"/>
  <c r="H15" i="16"/>
  <c r="H16" i="15" s="1"/>
  <c r="X16" i="15" s="1"/>
  <c r="H44" i="16"/>
  <c r="H45" i="15" s="1"/>
  <c r="X45" i="15" s="1"/>
  <c r="H56" i="16"/>
  <c r="H57" i="15" s="1"/>
  <c r="X57" i="15" s="1"/>
  <c r="H38" i="16"/>
  <c r="H39" i="15" s="1"/>
  <c r="X39" i="15" s="1"/>
  <c r="H16" i="16"/>
  <c r="H17" i="15" s="1"/>
  <c r="X17" i="15" s="1"/>
  <c r="H45" i="16"/>
  <c r="H46" i="15" s="1"/>
  <c r="X46" i="15" s="1"/>
  <c r="H57" i="16"/>
  <c r="H58" i="15" s="1"/>
  <c r="X58" i="15" s="1"/>
  <c r="H39" i="16"/>
  <c r="H40" i="15" s="1"/>
  <c r="X40" i="15" s="1"/>
  <c r="H17" i="16"/>
  <c r="H18" i="15" s="1"/>
  <c r="X18" i="15" s="1"/>
  <c r="H46" i="16"/>
  <c r="H47" i="15" s="1"/>
  <c r="X47" i="15" s="1"/>
  <c r="H58" i="16"/>
  <c r="H59" i="15" s="1"/>
  <c r="X59" i="15" s="1"/>
  <c r="H40" i="16"/>
  <c r="H41" i="15" s="1"/>
  <c r="X41" i="15" s="1"/>
  <c r="H47" i="16"/>
  <c r="H48" i="15" s="1"/>
  <c r="X48" i="15" s="1"/>
  <c r="H59" i="16"/>
  <c r="H60" i="15" s="1"/>
  <c r="X60" i="15" s="1"/>
  <c r="H41" i="16"/>
  <c r="H42" i="15" s="1"/>
  <c r="X42" i="15" s="1"/>
  <c r="F36" i="16"/>
  <c r="F37" i="15" s="1"/>
  <c r="V37" i="15" s="1"/>
  <c r="G35" i="16"/>
  <c r="C34" i="16"/>
  <c r="J33" i="16"/>
  <c r="J34" i="15" s="1"/>
  <c r="Z34" i="15" s="1"/>
  <c r="H32" i="16"/>
  <c r="H33" i="15" s="1"/>
  <c r="X33" i="15" s="1"/>
  <c r="D31" i="16"/>
  <c r="K28" i="16"/>
  <c r="K29" i="15" s="1"/>
  <c r="AA29" i="15" s="1"/>
  <c r="E25" i="16"/>
  <c r="E26" i="15" s="1"/>
  <c r="U26" i="15" s="1"/>
  <c r="F24" i="16"/>
  <c r="F25" i="15" s="1"/>
  <c r="V25" i="15" s="1"/>
  <c r="G23" i="16"/>
  <c r="C22" i="16"/>
  <c r="J21" i="16"/>
  <c r="J22" i="15" s="1"/>
  <c r="Z22" i="15" s="1"/>
  <c r="H20" i="16"/>
  <c r="H21" i="15" s="1"/>
  <c r="X21" i="15" s="1"/>
  <c r="G51" i="16"/>
  <c r="D48" i="16"/>
  <c r="D60" i="16"/>
  <c r="D8" i="16"/>
  <c r="D49" i="16"/>
  <c r="D61" i="16"/>
  <c r="D9" i="16"/>
  <c r="D50" i="16"/>
  <c r="D62" i="16"/>
  <c r="D10" i="16"/>
  <c r="D51" i="16"/>
  <c r="D63" i="16"/>
  <c r="D11" i="16"/>
  <c r="D52" i="16"/>
  <c r="D64" i="16"/>
  <c r="D12" i="16"/>
  <c r="D53" i="16"/>
  <c r="D66" i="15"/>
  <c r="T66" i="15" s="1"/>
  <c r="D13" i="16"/>
  <c r="D42" i="16"/>
  <c r="D54" i="16"/>
  <c r="D14" i="16"/>
  <c r="D43" i="16"/>
  <c r="D55" i="16"/>
  <c r="D37" i="16"/>
  <c r="D15" i="16"/>
  <c r="D44" i="16"/>
  <c r="D56" i="16"/>
  <c r="D38" i="16"/>
  <c r="D16" i="16"/>
  <c r="D45" i="16"/>
  <c r="D57" i="16"/>
  <c r="D39" i="16"/>
  <c r="D17" i="16"/>
  <c r="D46" i="16"/>
  <c r="D58" i="16"/>
  <c r="D40" i="16"/>
  <c r="D18" i="16"/>
  <c r="E36" i="16"/>
  <c r="E37" i="15" s="1"/>
  <c r="U37" i="15" s="1"/>
  <c r="F35" i="16"/>
  <c r="F36" i="15" s="1"/>
  <c r="V36" i="15" s="1"/>
  <c r="G34" i="16"/>
  <c r="C33" i="16"/>
  <c r="J32" i="16"/>
  <c r="J33" i="15" s="1"/>
  <c r="Z33" i="15" s="1"/>
  <c r="H31" i="16"/>
  <c r="H32" i="15" s="1"/>
  <c r="X32" i="15" s="1"/>
  <c r="D30" i="16"/>
  <c r="K27" i="16"/>
  <c r="K28" i="15" s="1"/>
  <c r="AA28" i="15" s="1"/>
  <c r="E24" i="16"/>
  <c r="E25" i="15" s="1"/>
  <c r="U25" i="15" s="1"/>
  <c r="F23" i="16"/>
  <c r="F24" i="15" s="1"/>
  <c r="V24" i="15" s="1"/>
  <c r="G22" i="16"/>
  <c r="C21" i="16"/>
  <c r="J20" i="16"/>
  <c r="J21" i="15" s="1"/>
  <c r="Z21" i="15" s="1"/>
  <c r="H19" i="16"/>
  <c r="H20" i="15" s="1"/>
  <c r="X20" i="15" s="1"/>
  <c r="F18" i="16"/>
  <c r="F19" i="15" s="1"/>
  <c r="V19" i="15" s="1"/>
  <c r="J15" i="16"/>
  <c r="J16" i="15" s="1"/>
  <c r="Z16" i="15" s="1"/>
  <c r="C10" i="16"/>
  <c r="K56" i="16"/>
  <c r="K57" i="15" s="1"/>
  <c r="AA57" i="15" s="1"/>
  <c r="E35" i="16"/>
  <c r="E36" i="15" s="1"/>
  <c r="U36" i="15" s="1"/>
  <c r="F34" i="16"/>
  <c r="F35" i="15" s="1"/>
  <c r="V35" i="15" s="1"/>
  <c r="G33" i="16"/>
  <c r="C32" i="16"/>
  <c r="J31" i="16"/>
  <c r="J32" i="15" s="1"/>
  <c r="Z32" i="15" s="1"/>
  <c r="H30" i="16"/>
  <c r="H31" i="15" s="1"/>
  <c r="X31" i="15" s="1"/>
  <c r="D29" i="16"/>
  <c r="K26" i="16"/>
  <c r="K27" i="15" s="1"/>
  <c r="AA27" i="15" s="1"/>
  <c r="E23" i="16"/>
  <c r="E24" i="15" s="1"/>
  <c r="U24" i="15" s="1"/>
  <c r="F22" i="16"/>
  <c r="F23" i="15" s="1"/>
  <c r="V23" i="15" s="1"/>
  <c r="G21" i="16"/>
  <c r="C20" i="16"/>
  <c r="J19" i="16"/>
  <c r="J20" i="15" s="1"/>
  <c r="Z20" i="15" s="1"/>
  <c r="J9" i="16"/>
  <c r="J10" i="15" s="1"/>
  <c r="Z10" i="15" s="1"/>
  <c r="K38" i="16"/>
  <c r="K39" i="15" s="1"/>
  <c r="AA39" i="15" s="1"/>
  <c r="C62" i="16"/>
  <c r="K44" i="16"/>
  <c r="K45" i="15" s="1"/>
  <c r="AA45" i="15" s="1"/>
  <c r="D6" i="16"/>
  <c r="E34" i="16"/>
  <c r="E35" i="15" s="1"/>
  <c r="U35" i="15" s="1"/>
  <c r="F33" i="16"/>
  <c r="F34" i="15" s="1"/>
  <c r="V34" i="15" s="1"/>
  <c r="G32" i="16"/>
  <c r="C31" i="16"/>
  <c r="J30" i="16"/>
  <c r="J31" i="15" s="1"/>
  <c r="Z31" i="15" s="1"/>
  <c r="H29" i="16"/>
  <c r="H30" i="15" s="1"/>
  <c r="X30" i="15" s="1"/>
  <c r="D28" i="16"/>
  <c r="E22" i="16"/>
  <c r="E23" i="15" s="1"/>
  <c r="U23" i="15" s="1"/>
  <c r="G20" i="16"/>
  <c r="C20" i="15"/>
  <c r="S20" i="15" s="1"/>
  <c r="J61" i="16"/>
  <c r="J62" i="15" s="1"/>
  <c r="Z62" i="15" s="1"/>
  <c r="C50" i="16"/>
  <c r="F53" i="16"/>
  <c r="F54" i="15" s="1"/>
  <c r="V54" i="15" s="1"/>
  <c r="F66" i="15"/>
  <c r="V66" i="15" s="1"/>
  <c r="F13" i="16"/>
  <c r="F14" i="15" s="1"/>
  <c r="V14" i="15" s="1"/>
  <c r="F42" i="16"/>
  <c r="F43" i="15" s="1"/>
  <c r="V43" i="15" s="1"/>
  <c r="F54" i="16"/>
  <c r="F55" i="15" s="1"/>
  <c r="V55" i="15" s="1"/>
  <c r="F14" i="16"/>
  <c r="F15" i="15" s="1"/>
  <c r="V15" i="15" s="1"/>
  <c r="F43" i="16"/>
  <c r="F44" i="15" s="1"/>
  <c r="V44" i="15" s="1"/>
  <c r="F55" i="16"/>
  <c r="F56" i="15" s="1"/>
  <c r="V56" i="15" s="1"/>
  <c r="F37" i="16"/>
  <c r="F38" i="15" s="1"/>
  <c r="V38" i="15" s="1"/>
  <c r="F15" i="16"/>
  <c r="F16" i="15" s="1"/>
  <c r="V16" i="15" s="1"/>
  <c r="F44" i="16"/>
  <c r="F45" i="15" s="1"/>
  <c r="V45" i="15" s="1"/>
  <c r="F56" i="16"/>
  <c r="F57" i="15" s="1"/>
  <c r="V57" i="15" s="1"/>
  <c r="F38" i="16"/>
  <c r="F39" i="15" s="1"/>
  <c r="V39" i="15" s="1"/>
  <c r="F16" i="16"/>
  <c r="F17" i="15" s="1"/>
  <c r="V17" i="15" s="1"/>
  <c r="F45" i="16"/>
  <c r="F46" i="15" s="1"/>
  <c r="V46" i="15" s="1"/>
  <c r="F57" i="16"/>
  <c r="F58" i="15" s="1"/>
  <c r="V58" i="15" s="1"/>
  <c r="F39" i="16"/>
  <c r="F40" i="15" s="1"/>
  <c r="V40" i="15" s="1"/>
  <c r="F17" i="16"/>
  <c r="F18" i="15" s="1"/>
  <c r="V18" i="15" s="1"/>
  <c r="F46" i="16"/>
  <c r="F47" i="15" s="1"/>
  <c r="V47" i="15" s="1"/>
  <c r="F58" i="16"/>
  <c r="F59" i="15" s="1"/>
  <c r="V59" i="15" s="1"/>
  <c r="F40" i="16"/>
  <c r="F41" i="15" s="1"/>
  <c r="V41" i="15" s="1"/>
  <c r="F47" i="16"/>
  <c r="F48" i="15" s="1"/>
  <c r="V48" i="15" s="1"/>
  <c r="F59" i="16"/>
  <c r="F60" i="15" s="1"/>
  <c r="V60" i="15" s="1"/>
  <c r="F41" i="16"/>
  <c r="F42" i="15" s="1"/>
  <c r="V42" i="15" s="1"/>
  <c r="F7" i="16"/>
  <c r="F8" i="15" s="1"/>
  <c r="V8" i="15" s="1"/>
  <c r="F48" i="16"/>
  <c r="F49" i="15" s="1"/>
  <c r="V49" i="15" s="1"/>
  <c r="F60" i="16"/>
  <c r="F61" i="15" s="1"/>
  <c r="V61" i="15" s="1"/>
  <c r="F8" i="16"/>
  <c r="F9" i="15" s="1"/>
  <c r="V9" i="15" s="1"/>
  <c r="F49" i="16"/>
  <c r="F50" i="15" s="1"/>
  <c r="V50" i="15" s="1"/>
  <c r="F61" i="16"/>
  <c r="F62" i="15" s="1"/>
  <c r="V62" i="15" s="1"/>
  <c r="F9" i="16"/>
  <c r="F10" i="15" s="1"/>
  <c r="V10" i="15" s="1"/>
  <c r="F50" i="16"/>
  <c r="F51" i="15" s="1"/>
  <c r="V51" i="15" s="1"/>
  <c r="F62" i="16"/>
  <c r="F63" i="15" s="1"/>
  <c r="V63" i="15" s="1"/>
  <c r="F10" i="16"/>
  <c r="F11" i="15" s="1"/>
  <c r="V11" i="15" s="1"/>
  <c r="F51" i="16"/>
  <c r="F52" i="15" s="1"/>
  <c r="V52" i="15" s="1"/>
  <c r="F63" i="16"/>
  <c r="F64" i="15" s="1"/>
  <c r="V64" i="15" s="1"/>
  <c r="F11" i="16"/>
  <c r="F12" i="15" s="1"/>
  <c r="V12" i="15" s="1"/>
  <c r="K45" i="16"/>
  <c r="K46" i="15" s="1"/>
  <c r="AA46" i="15" s="1"/>
  <c r="K57" i="16"/>
  <c r="K58" i="15" s="1"/>
  <c r="AA58" i="15" s="1"/>
  <c r="K39" i="16"/>
  <c r="K40" i="15" s="1"/>
  <c r="AA40" i="15" s="1"/>
  <c r="K17" i="16"/>
  <c r="K18" i="15" s="1"/>
  <c r="AA18" i="15" s="1"/>
  <c r="K46" i="16"/>
  <c r="K47" i="15" s="1"/>
  <c r="AA47" i="15" s="1"/>
  <c r="K58" i="16"/>
  <c r="K59" i="15" s="1"/>
  <c r="AA59" i="15" s="1"/>
  <c r="K40" i="16"/>
  <c r="K41" i="15" s="1"/>
  <c r="AA41" i="15" s="1"/>
  <c r="K47" i="16"/>
  <c r="K48" i="15" s="1"/>
  <c r="AA48" i="15" s="1"/>
  <c r="K59" i="16"/>
  <c r="K60" i="15" s="1"/>
  <c r="AA60" i="15" s="1"/>
  <c r="K41" i="16"/>
  <c r="K42" i="15" s="1"/>
  <c r="AA42" i="15" s="1"/>
  <c r="K7" i="16"/>
  <c r="K48" i="16"/>
  <c r="K49" i="15" s="1"/>
  <c r="AA49" i="15" s="1"/>
  <c r="K60" i="16"/>
  <c r="K61" i="15" s="1"/>
  <c r="AA61" i="15" s="1"/>
  <c r="K8" i="16"/>
  <c r="K9" i="15" s="1"/>
  <c r="AA9" i="15" s="1"/>
  <c r="K49" i="16"/>
  <c r="K50" i="15" s="1"/>
  <c r="AA50" i="15" s="1"/>
  <c r="K61" i="16"/>
  <c r="K62" i="15" s="1"/>
  <c r="AA62" i="15" s="1"/>
  <c r="K9" i="16"/>
  <c r="K10" i="15" s="1"/>
  <c r="AA10" i="15" s="1"/>
  <c r="K50" i="16"/>
  <c r="K51" i="15" s="1"/>
  <c r="AA51" i="15" s="1"/>
  <c r="K62" i="16"/>
  <c r="K63" i="15" s="1"/>
  <c r="AA63" i="15" s="1"/>
  <c r="K10" i="16"/>
  <c r="K11" i="15" s="1"/>
  <c r="AA11" i="15" s="1"/>
  <c r="K51" i="16"/>
  <c r="K52" i="15" s="1"/>
  <c r="AA52" i="15" s="1"/>
  <c r="K63" i="16"/>
  <c r="K64" i="15" s="1"/>
  <c r="AA64" i="15" s="1"/>
  <c r="K11" i="16"/>
  <c r="K12" i="15" s="1"/>
  <c r="AA12" i="15" s="1"/>
  <c r="K52" i="16"/>
  <c r="K53" i="15" s="1"/>
  <c r="AA53" i="15" s="1"/>
  <c r="K64" i="16"/>
  <c r="K65" i="15" s="1"/>
  <c r="AA65" i="15" s="1"/>
  <c r="K12" i="16"/>
  <c r="K13" i="15" s="1"/>
  <c r="AA13" i="15" s="1"/>
  <c r="K53" i="16"/>
  <c r="K54" i="15" s="1"/>
  <c r="AA54" i="15" s="1"/>
  <c r="K65" i="16"/>
  <c r="K66" i="15" s="1"/>
  <c r="AA66" i="15" s="1"/>
  <c r="K13" i="16"/>
  <c r="K14" i="15" s="1"/>
  <c r="AA14" i="15" s="1"/>
  <c r="K42" i="16"/>
  <c r="K43" i="15" s="1"/>
  <c r="AA43" i="15" s="1"/>
  <c r="K54" i="16"/>
  <c r="K55" i="15" s="1"/>
  <c r="AA55" i="15" s="1"/>
  <c r="K14" i="16"/>
  <c r="K15" i="15" s="1"/>
  <c r="AA15" i="15" s="1"/>
  <c r="K43" i="16"/>
  <c r="K44" i="15" s="1"/>
  <c r="AA44" i="15" s="1"/>
  <c r="K55" i="16"/>
  <c r="K56" i="15" s="1"/>
  <c r="AA56" i="15" s="1"/>
  <c r="K37" i="16"/>
  <c r="K38" i="15" s="1"/>
  <c r="AA38" i="15" s="1"/>
  <c r="K15" i="16"/>
  <c r="K16" i="15" s="1"/>
  <c r="AA16" i="15" s="1"/>
  <c r="K36" i="16"/>
  <c r="K37" i="15" s="1"/>
  <c r="AA37" i="15" s="1"/>
  <c r="E33" i="16"/>
  <c r="E34" i="15" s="1"/>
  <c r="U34" i="15" s="1"/>
  <c r="F32" i="16"/>
  <c r="F33" i="15" s="1"/>
  <c r="V33" i="15" s="1"/>
  <c r="G31" i="16"/>
  <c r="C30" i="16"/>
  <c r="J29" i="16"/>
  <c r="J30" i="15" s="1"/>
  <c r="Z30" i="15" s="1"/>
  <c r="H28" i="16"/>
  <c r="H29" i="15" s="1"/>
  <c r="X29" i="15" s="1"/>
  <c r="D27" i="16"/>
  <c r="K24" i="16"/>
  <c r="K25" i="15" s="1"/>
  <c r="AA25" i="15" s="1"/>
  <c r="E21" i="16"/>
  <c r="E22" i="15" s="1"/>
  <c r="U22" i="15" s="1"/>
  <c r="F20" i="16"/>
  <c r="F21" i="15" s="1"/>
  <c r="V21" i="15" s="1"/>
  <c r="G19" i="16"/>
  <c r="H8" i="16"/>
  <c r="H9" i="15" s="1"/>
  <c r="X9" i="15" s="1"/>
  <c r="J49" i="16"/>
  <c r="J50" i="15" s="1"/>
  <c r="Z50" i="15" s="1"/>
  <c r="F27" i="16"/>
  <c r="F28" i="15" s="1"/>
  <c r="V28" i="15" s="1"/>
  <c r="G26" i="16"/>
  <c r="E32" i="16"/>
  <c r="E33" i="15" s="1"/>
  <c r="U33" i="15" s="1"/>
  <c r="F31" i="16"/>
  <c r="F32" i="15" s="1"/>
  <c r="V32" i="15" s="1"/>
  <c r="G30" i="16"/>
  <c r="C29" i="16"/>
  <c r="J28" i="16"/>
  <c r="J29" i="15" s="1"/>
  <c r="Z29" i="15" s="1"/>
  <c r="H27" i="16"/>
  <c r="H28" i="15" s="1"/>
  <c r="X28" i="15" s="1"/>
  <c r="D26" i="16"/>
  <c r="K23" i="16"/>
  <c r="K24" i="15" s="1"/>
  <c r="AA24" i="15" s="1"/>
  <c r="E20" i="16"/>
  <c r="E21" i="15" s="1"/>
  <c r="U21" i="15" s="1"/>
  <c r="F19" i="16"/>
  <c r="F20" i="15" s="1"/>
  <c r="V20" i="15" s="1"/>
  <c r="G17" i="16"/>
  <c r="H60" i="16"/>
  <c r="H61" i="15" s="1"/>
  <c r="X61" i="15" s="1"/>
  <c r="F28" i="16"/>
  <c r="F29" i="15" s="1"/>
  <c r="V29" i="15" s="1"/>
  <c r="K34" i="16"/>
  <c r="K35" i="15" s="1"/>
  <c r="AA35" i="15" s="1"/>
  <c r="E31" i="16"/>
  <c r="E32" i="15" s="1"/>
  <c r="U32" i="15" s="1"/>
  <c r="F30" i="16"/>
  <c r="F31" i="15" s="1"/>
  <c r="V31" i="15" s="1"/>
  <c r="C28" i="16"/>
  <c r="J27" i="16"/>
  <c r="J28" i="15" s="1"/>
  <c r="Z28" i="15" s="1"/>
  <c r="H26" i="16"/>
  <c r="H27" i="15" s="1"/>
  <c r="X27" i="15" s="1"/>
  <c r="D25" i="16"/>
  <c r="K22" i="16"/>
  <c r="K23" i="15" s="1"/>
  <c r="AA23" i="15" s="1"/>
  <c r="E19" i="16"/>
  <c r="E20" i="15" s="1"/>
  <c r="U20" i="15" s="1"/>
  <c r="H48" i="16"/>
  <c r="H49" i="15" s="1"/>
  <c r="X49" i="15" s="1"/>
  <c r="G52" i="16"/>
  <c r="G64" i="16"/>
  <c r="G12" i="16"/>
  <c r="G53" i="16"/>
  <c r="G66" i="15"/>
  <c r="W66" i="15" s="1"/>
  <c r="G13" i="16"/>
  <c r="G42" i="16"/>
  <c r="G54" i="16"/>
  <c r="G14" i="16"/>
  <c r="G43" i="16"/>
  <c r="G55" i="16"/>
  <c r="G37" i="16"/>
  <c r="G15" i="16"/>
  <c r="G44" i="16"/>
  <c r="G56" i="16"/>
  <c r="G38" i="16"/>
  <c r="G16" i="16"/>
  <c r="G45" i="16"/>
  <c r="G57" i="16"/>
  <c r="G39" i="16"/>
  <c r="G46" i="16"/>
  <c r="G58" i="16"/>
  <c r="G40" i="16"/>
  <c r="G18" i="16"/>
  <c r="G47" i="16"/>
  <c r="G59" i="16"/>
  <c r="G41" i="16"/>
  <c r="G7" i="16"/>
  <c r="G48" i="16"/>
  <c r="G60" i="16"/>
  <c r="G8" i="16"/>
  <c r="G49" i="16"/>
  <c r="G61" i="16"/>
  <c r="G9" i="16"/>
  <c r="G50" i="16"/>
  <c r="G62" i="16"/>
  <c r="G10" i="16"/>
  <c r="E42" i="16"/>
  <c r="E43" i="15" s="1"/>
  <c r="U43" i="15" s="1"/>
  <c r="E54" i="16"/>
  <c r="E55" i="15" s="1"/>
  <c r="U55" i="15" s="1"/>
  <c r="E14" i="16"/>
  <c r="E15" i="15" s="1"/>
  <c r="U15" i="15" s="1"/>
  <c r="E43" i="16"/>
  <c r="E44" i="15" s="1"/>
  <c r="U44" i="15" s="1"/>
  <c r="E55" i="16"/>
  <c r="E56" i="15" s="1"/>
  <c r="U56" i="15" s="1"/>
  <c r="E37" i="16"/>
  <c r="E38" i="15" s="1"/>
  <c r="U38" i="15" s="1"/>
  <c r="E15" i="16"/>
  <c r="E16" i="15" s="1"/>
  <c r="U16" i="15" s="1"/>
  <c r="E44" i="16"/>
  <c r="E45" i="15" s="1"/>
  <c r="U45" i="15" s="1"/>
  <c r="E56" i="16"/>
  <c r="E57" i="15" s="1"/>
  <c r="U57" i="15" s="1"/>
  <c r="E38" i="16"/>
  <c r="E39" i="15" s="1"/>
  <c r="U39" i="15" s="1"/>
  <c r="E16" i="16"/>
  <c r="E17" i="15" s="1"/>
  <c r="U17" i="15" s="1"/>
  <c r="E45" i="16"/>
  <c r="E46" i="15" s="1"/>
  <c r="U46" i="15" s="1"/>
  <c r="E57" i="16"/>
  <c r="E58" i="15" s="1"/>
  <c r="U58" i="15" s="1"/>
  <c r="E39" i="16"/>
  <c r="E40" i="15" s="1"/>
  <c r="U40" i="15" s="1"/>
  <c r="E17" i="16"/>
  <c r="E18" i="15" s="1"/>
  <c r="U18" i="15" s="1"/>
  <c r="E46" i="16"/>
  <c r="E47" i="15" s="1"/>
  <c r="U47" i="15" s="1"/>
  <c r="E58" i="16"/>
  <c r="E59" i="15" s="1"/>
  <c r="U59" i="15" s="1"/>
  <c r="E40" i="16"/>
  <c r="E41" i="15" s="1"/>
  <c r="U41" i="15" s="1"/>
  <c r="E18" i="16"/>
  <c r="E19" i="15" s="1"/>
  <c r="U19" i="15" s="1"/>
  <c r="E47" i="16"/>
  <c r="E48" i="15" s="1"/>
  <c r="U48" i="15" s="1"/>
  <c r="E59" i="16"/>
  <c r="E60" i="15" s="1"/>
  <c r="U60" i="15" s="1"/>
  <c r="E41" i="16"/>
  <c r="E42" i="15" s="1"/>
  <c r="U42" i="15" s="1"/>
  <c r="E7" i="16"/>
  <c r="E8" i="15" s="1"/>
  <c r="U8" i="15" s="1"/>
  <c r="E48" i="16"/>
  <c r="E49" i="15" s="1"/>
  <c r="U49" i="15" s="1"/>
  <c r="E60" i="16"/>
  <c r="E61" i="15" s="1"/>
  <c r="U61" i="15" s="1"/>
  <c r="E8" i="16"/>
  <c r="E9" i="15" s="1"/>
  <c r="U9" i="15" s="1"/>
  <c r="E49" i="16"/>
  <c r="E50" i="15" s="1"/>
  <c r="U50" i="15" s="1"/>
  <c r="E61" i="16"/>
  <c r="E62" i="15" s="1"/>
  <c r="U62" i="15" s="1"/>
  <c r="E9" i="16"/>
  <c r="E10" i="15" s="1"/>
  <c r="U10" i="15" s="1"/>
  <c r="E50" i="16"/>
  <c r="E51" i="15" s="1"/>
  <c r="U51" i="15" s="1"/>
  <c r="E62" i="16"/>
  <c r="E63" i="15" s="1"/>
  <c r="U63" i="15" s="1"/>
  <c r="E10" i="16"/>
  <c r="E11" i="15" s="1"/>
  <c r="U11" i="15" s="1"/>
  <c r="E51" i="16"/>
  <c r="E52" i="15" s="1"/>
  <c r="U52" i="15" s="1"/>
  <c r="E63" i="16"/>
  <c r="E64" i="15" s="1"/>
  <c r="U64" i="15" s="1"/>
  <c r="E11" i="16"/>
  <c r="E12" i="15" s="1"/>
  <c r="U12" i="15" s="1"/>
  <c r="E52" i="16"/>
  <c r="E53" i="15" s="1"/>
  <c r="U53" i="15" s="1"/>
  <c r="E64" i="16"/>
  <c r="E65" i="15" s="1"/>
  <c r="U65" i="15" s="1"/>
  <c r="E12" i="16"/>
  <c r="E13" i="15" s="1"/>
  <c r="U13" i="15" s="1"/>
  <c r="K33" i="16"/>
  <c r="K34" i="15" s="1"/>
  <c r="AA34" i="15" s="1"/>
  <c r="E30" i="16"/>
  <c r="E31" i="15" s="1"/>
  <c r="U31" i="15" s="1"/>
  <c r="F29" i="16"/>
  <c r="F30" i="15" s="1"/>
  <c r="V30" i="15" s="1"/>
  <c r="G28" i="16"/>
  <c r="C27" i="16"/>
  <c r="J26" i="16"/>
  <c r="J27" i="15" s="1"/>
  <c r="Z27" i="15" s="1"/>
  <c r="H25" i="16"/>
  <c r="H26" i="15" s="1"/>
  <c r="X26" i="15" s="1"/>
  <c r="D24" i="16"/>
  <c r="K21" i="16"/>
  <c r="K22" i="15" s="1"/>
  <c r="AA22" i="15" s="1"/>
  <c r="D7" i="16"/>
  <c r="E66" i="15"/>
  <c r="U66" i="15" s="1"/>
  <c r="C1" i="16" l="1"/>
  <c r="F2" i="16"/>
  <c r="F1" i="16"/>
  <c r="H2" i="16"/>
  <c r="H1" i="16"/>
  <c r="K1" i="16"/>
  <c r="K2" i="16"/>
  <c r="D1" i="16"/>
  <c r="D2" i="16"/>
  <c r="J1" i="16"/>
  <c r="J2" i="16"/>
  <c r="G1" i="16"/>
  <c r="G2" i="16"/>
  <c r="E2" i="16"/>
  <c r="E1" i="16"/>
  <c r="C2" i="16"/>
  <c r="N65" i="16"/>
  <c r="M28" i="16"/>
  <c r="M62" i="16"/>
  <c r="M35" i="16"/>
  <c r="M65" i="16"/>
  <c r="D8" i="15"/>
  <c r="T8" i="15" s="1"/>
  <c r="N7" i="16"/>
  <c r="M10" i="16"/>
  <c r="D46" i="15"/>
  <c r="T46" i="15" s="1"/>
  <c r="N45" i="16"/>
  <c r="D14" i="15"/>
  <c r="T14" i="15" s="1"/>
  <c r="N13" i="16"/>
  <c r="D10" i="15"/>
  <c r="T10" i="15" s="1"/>
  <c r="N9" i="16"/>
  <c r="M59" i="16"/>
  <c r="M44" i="16"/>
  <c r="M64" i="16"/>
  <c r="M33" i="16"/>
  <c r="D62" i="15"/>
  <c r="T62" i="15" s="1"/>
  <c r="N61" i="16"/>
  <c r="M23" i="16"/>
  <c r="M47" i="16"/>
  <c r="M15" i="16"/>
  <c r="M52" i="16"/>
  <c r="M25" i="16"/>
  <c r="D59" i="15"/>
  <c r="T59" i="15" s="1"/>
  <c r="N58" i="16"/>
  <c r="D56" i="15"/>
  <c r="T56" i="15" s="1"/>
  <c r="N55" i="16"/>
  <c r="D64" i="15"/>
  <c r="T64" i="15" s="1"/>
  <c r="N63" i="16"/>
  <c r="D28" i="15"/>
  <c r="T28" i="15" s="1"/>
  <c r="N27" i="16"/>
  <c r="M31" i="16"/>
  <c r="D25" i="15"/>
  <c r="T25" i="15" s="1"/>
  <c r="N24" i="16"/>
  <c r="D39" i="15"/>
  <c r="T39" i="15" s="1"/>
  <c r="N38" i="16"/>
  <c r="D54" i="15"/>
  <c r="T54" i="15" s="1"/>
  <c r="N53" i="16"/>
  <c r="D50" i="15"/>
  <c r="T50" i="15" s="1"/>
  <c r="N49" i="16"/>
  <c r="D32" i="15"/>
  <c r="T32" i="15" s="1"/>
  <c r="N31" i="16"/>
  <c r="M36" i="16"/>
  <c r="M18" i="16"/>
  <c r="M37" i="16"/>
  <c r="M11" i="16"/>
  <c r="D17" i="15"/>
  <c r="T17" i="15" s="1"/>
  <c r="N16" i="16"/>
  <c r="D57" i="15"/>
  <c r="T57" i="15" s="1"/>
  <c r="N56" i="16"/>
  <c r="D13" i="15"/>
  <c r="T13" i="15" s="1"/>
  <c r="N12" i="16"/>
  <c r="D9" i="15"/>
  <c r="T9" i="15" s="1"/>
  <c r="N8" i="16"/>
  <c r="M40" i="16"/>
  <c r="M55" i="16"/>
  <c r="M63" i="16"/>
  <c r="N19" i="16"/>
  <c r="M19" i="16"/>
  <c r="D30" i="15"/>
  <c r="T30" i="15" s="1"/>
  <c r="N29" i="16"/>
  <c r="D45" i="15"/>
  <c r="T45" i="15" s="1"/>
  <c r="N44" i="16"/>
  <c r="D65" i="15"/>
  <c r="T65" i="15" s="1"/>
  <c r="N64" i="16"/>
  <c r="D61" i="15"/>
  <c r="T61" i="15" s="1"/>
  <c r="N60" i="16"/>
  <c r="D22" i="15"/>
  <c r="T22" i="15" s="1"/>
  <c r="N21" i="16"/>
  <c r="M9" i="16"/>
  <c r="M58" i="16"/>
  <c r="M43" i="16"/>
  <c r="M51" i="16"/>
  <c r="D24" i="15"/>
  <c r="T24" i="15" s="1"/>
  <c r="N23" i="16"/>
  <c r="D26" i="15"/>
  <c r="T26" i="15" s="1"/>
  <c r="N25" i="16"/>
  <c r="M27" i="16"/>
  <c r="D27" i="15"/>
  <c r="T27" i="15" s="1"/>
  <c r="N26" i="16"/>
  <c r="M50" i="16"/>
  <c r="N6" i="16"/>
  <c r="M6" i="16"/>
  <c r="M21" i="16"/>
  <c r="D19" i="15"/>
  <c r="T19" i="15" s="1"/>
  <c r="N18" i="16"/>
  <c r="D16" i="15"/>
  <c r="T16" i="15" s="1"/>
  <c r="N15" i="16"/>
  <c r="D53" i="15"/>
  <c r="T53" i="15" s="1"/>
  <c r="N52" i="16"/>
  <c r="D49" i="15"/>
  <c r="T49" i="15" s="1"/>
  <c r="N48" i="16"/>
  <c r="M34" i="16"/>
  <c r="M61" i="16"/>
  <c r="M46" i="16"/>
  <c r="M14" i="16"/>
  <c r="D41" i="15"/>
  <c r="T41" i="15" s="1"/>
  <c r="N40" i="16"/>
  <c r="D38" i="15"/>
  <c r="T38" i="15" s="1"/>
  <c r="N37" i="16"/>
  <c r="D12" i="15"/>
  <c r="T12" i="15" s="1"/>
  <c r="N11" i="16"/>
  <c r="D33" i="15"/>
  <c r="T33" i="15" s="1"/>
  <c r="N32" i="16"/>
  <c r="M24" i="16"/>
  <c r="M49" i="16"/>
  <c r="M17" i="16"/>
  <c r="M54" i="16"/>
  <c r="D48" i="15"/>
  <c r="T48" i="15" s="1"/>
  <c r="N47" i="16"/>
  <c r="D42" i="15"/>
  <c r="T42" i="15" s="1"/>
  <c r="N41" i="16"/>
  <c r="M26" i="16"/>
  <c r="D37" i="15"/>
  <c r="T37" i="15" s="1"/>
  <c r="N36" i="16"/>
  <c r="M8" i="16"/>
  <c r="M39" i="16"/>
  <c r="M42" i="16"/>
  <c r="M60" i="16"/>
  <c r="M57" i="16"/>
  <c r="M13" i="16"/>
  <c r="D35" i="15"/>
  <c r="T35" i="15" s="1"/>
  <c r="N34" i="16"/>
  <c r="D47" i="15"/>
  <c r="T47" i="15" s="1"/>
  <c r="N46" i="16"/>
  <c r="D52" i="15"/>
  <c r="T52" i="15" s="1"/>
  <c r="N51" i="16"/>
  <c r="M48" i="16"/>
  <c r="M45" i="16"/>
  <c r="D23" i="15"/>
  <c r="T23" i="15" s="1"/>
  <c r="N22" i="16"/>
  <c r="D44" i="15"/>
  <c r="T44" i="15" s="1"/>
  <c r="N43" i="16"/>
  <c r="D18" i="15"/>
  <c r="T18" i="15" s="1"/>
  <c r="N17" i="16"/>
  <c r="D15" i="15"/>
  <c r="T15" i="15" s="1"/>
  <c r="N14" i="16"/>
  <c r="D11" i="15"/>
  <c r="T11" i="15" s="1"/>
  <c r="N10" i="16"/>
  <c r="M22" i="16"/>
  <c r="D29" i="15"/>
  <c r="T29" i="15" s="1"/>
  <c r="N28" i="16"/>
  <c r="D31" i="15"/>
  <c r="T31" i="15" s="1"/>
  <c r="N30" i="16"/>
  <c r="D40" i="15"/>
  <c r="T40" i="15" s="1"/>
  <c r="N39" i="16"/>
  <c r="D55" i="15"/>
  <c r="T55" i="15" s="1"/>
  <c r="N54" i="16"/>
  <c r="D63" i="15"/>
  <c r="T63" i="15" s="1"/>
  <c r="N62" i="16"/>
  <c r="M16" i="16"/>
  <c r="M7" i="16"/>
  <c r="M38" i="16"/>
  <c r="M53" i="16"/>
  <c r="M32" i="16"/>
  <c r="M29" i="16"/>
  <c r="M30" i="16"/>
  <c r="M20" i="16"/>
  <c r="D58" i="15"/>
  <c r="T58" i="15" s="1"/>
  <c r="N57" i="16"/>
  <c r="D43" i="15"/>
  <c r="T43" i="15" s="1"/>
  <c r="N42" i="16"/>
  <c r="D51" i="15"/>
  <c r="T51" i="15" s="1"/>
  <c r="N50" i="16"/>
  <c r="D21" i="15"/>
  <c r="T21" i="15" s="1"/>
  <c r="N20" i="16"/>
  <c r="D34" i="15"/>
  <c r="T34" i="15" s="1"/>
  <c r="N33" i="16"/>
  <c r="M41" i="16"/>
  <c r="M56" i="16"/>
  <c r="M12" i="16"/>
  <c r="N35" i="16"/>
  <c r="D60" i="15"/>
  <c r="T60" i="15" s="1"/>
  <c r="N59" i="16"/>
  <c r="J66" i="15"/>
  <c r="Z66" i="15" s="1"/>
  <c r="K8" i="15"/>
  <c r="AA8" i="15" s="1"/>
  <c r="G42" i="15"/>
  <c r="W42" i="15" s="1"/>
  <c r="G57" i="15"/>
  <c r="W57" i="15" s="1"/>
  <c r="G13" i="15"/>
  <c r="W13" i="15" s="1"/>
  <c r="G22" i="15"/>
  <c r="W22" i="15" s="1"/>
  <c r="G26" i="15"/>
  <c r="W26" i="15" s="1"/>
  <c r="G14" i="15"/>
  <c r="W14" i="15" s="1"/>
  <c r="G60" i="15"/>
  <c r="W60" i="15" s="1"/>
  <c r="G45" i="15"/>
  <c r="W45" i="15" s="1"/>
  <c r="G65" i="15"/>
  <c r="W65" i="15" s="1"/>
  <c r="G33" i="15"/>
  <c r="W33" i="15" s="1"/>
  <c r="G24" i="15"/>
  <c r="W24" i="15" s="1"/>
  <c r="G64" i="15"/>
  <c r="W64" i="15" s="1"/>
  <c r="G46" i="15"/>
  <c r="W46" i="15" s="1"/>
  <c r="G11" i="15"/>
  <c r="W11" i="15" s="1"/>
  <c r="G48" i="15"/>
  <c r="W48" i="15" s="1"/>
  <c r="G16" i="15"/>
  <c r="W16" i="15" s="1"/>
  <c r="G53" i="15"/>
  <c r="W53" i="15" s="1"/>
  <c r="G37" i="15"/>
  <c r="W37" i="15" s="1"/>
  <c r="G51" i="15"/>
  <c r="W51" i="15" s="1"/>
  <c r="G41" i="15"/>
  <c r="W41" i="15" s="1"/>
  <c r="G56" i="15"/>
  <c r="W56" i="15" s="1"/>
  <c r="G28" i="15"/>
  <c r="W28" i="15" s="1"/>
  <c r="G38" i="15"/>
  <c r="W38" i="15" s="1"/>
  <c r="G10" i="15"/>
  <c r="W10" i="15" s="1"/>
  <c r="G59" i="15"/>
  <c r="W59" i="15" s="1"/>
  <c r="G44" i="15"/>
  <c r="W44" i="15" s="1"/>
  <c r="G35" i="15"/>
  <c r="W35" i="15" s="1"/>
  <c r="G62" i="15"/>
  <c r="W62" i="15" s="1"/>
  <c r="G47" i="15"/>
  <c r="W47" i="15" s="1"/>
  <c r="G15" i="15"/>
  <c r="W15" i="15" s="1"/>
  <c r="G18" i="15"/>
  <c r="W18" i="15" s="1"/>
  <c r="G21" i="15"/>
  <c r="W21" i="15" s="1"/>
  <c r="G25" i="15"/>
  <c r="W25" i="15" s="1"/>
  <c r="G63" i="15"/>
  <c r="W63" i="15" s="1"/>
  <c r="G31" i="15"/>
  <c r="W31" i="15" s="1"/>
  <c r="G29" i="15"/>
  <c r="W29" i="15" s="1"/>
  <c r="G50" i="15"/>
  <c r="W50" i="15" s="1"/>
  <c r="G40" i="15"/>
  <c r="W40" i="15" s="1"/>
  <c r="G55" i="15"/>
  <c r="W55" i="15" s="1"/>
  <c r="G27" i="15"/>
  <c r="W27" i="15" s="1"/>
  <c r="G12" i="15"/>
  <c r="W12" i="15" s="1"/>
  <c r="G19" i="15"/>
  <c r="W19" i="15" s="1"/>
  <c r="G9" i="15"/>
  <c r="W9" i="15" s="1"/>
  <c r="G58" i="15"/>
  <c r="W58" i="15" s="1"/>
  <c r="G43" i="15"/>
  <c r="W43" i="15" s="1"/>
  <c r="G32" i="15"/>
  <c r="W32" i="15" s="1"/>
  <c r="G23" i="15"/>
  <c r="W23" i="15" s="1"/>
  <c r="G30" i="15"/>
  <c r="W30" i="15" s="1"/>
  <c r="G52" i="15"/>
  <c r="W52" i="15" s="1"/>
  <c r="G49" i="15"/>
  <c r="W49" i="15" s="1"/>
  <c r="G17" i="15"/>
  <c r="W17" i="15" s="1"/>
  <c r="G36" i="15"/>
  <c r="W36" i="15" s="1"/>
  <c r="G61" i="15"/>
  <c r="W61" i="15" s="1"/>
  <c r="G34" i="15"/>
  <c r="W34" i="15" s="1"/>
  <c r="G8" i="15"/>
  <c r="W8" i="15" s="1"/>
  <c r="G39" i="15"/>
  <c r="W39" i="15" s="1"/>
  <c r="G54" i="15"/>
  <c r="W54" i="15" s="1"/>
  <c r="G20" i="15"/>
  <c r="W20" i="15" s="1"/>
  <c r="J46" i="15"/>
  <c r="Z46" i="15" s="1"/>
  <c r="D20" i="15"/>
  <c r="T20" i="15" s="1"/>
  <c r="C18" i="15"/>
  <c r="S18" i="15" s="1"/>
  <c r="C55" i="15"/>
  <c r="S55" i="15" s="1"/>
  <c r="C22" i="15"/>
  <c r="S22" i="15" s="1"/>
  <c r="C9" i="15"/>
  <c r="S9" i="15" s="1"/>
  <c r="C40" i="15"/>
  <c r="S40" i="15" s="1"/>
  <c r="C43" i="15"/>
  <c r="S43" i="15" s="1"/>
  <c r="C17" i="15"/>
  <c r="S17" i="15" s="1"/>
  <c r="C49" i="15"/>
  <c r="S49" i="15" s="1"/>
  <c r="C46" i="15"/>
  <c r="S46" i="15" s="1"/>
  <c r="C66" i="15"/>
  <c r="S66" i="15" s="1"/>
  <c r="C31" i="15"/>
  <c r="S31" i="15" s="1"/>
  <c r="C61" i="15"/>
  <c r="S61" i="15" s="1"/>
  <c r="C28" i="15"/>
  <c r="S28" i="15" s="1"/>
  <c r="C39" i="15"/>
  <c r="S39" i="15" s="1"/>
  <c r="C54" i="15"/>
  <c r="S54" i="15" s="1"/>
  <c r="C21" i="15"/>
  <c r="S21" i="15" s="1"/>
  <c r="C58" i="15"/>
  <c r="S58" i="15" s="1"/>
  <c r="C42" i="15"/>
  <c r="S42" i="15" s="1"/>
  <c r="C57" i="15"/>
  <c r="S57" i="15" s="1"/>
  <c r="C13" i="15"/>
  <c r="S13" i="15" s="1"/>
  <c r="C36" i="15"/>
  <c r="S36" i="15" s="1"/>
  <c r="C37" i="15"/>
  <c r="S37" i="15" s="1"/>
  <c r="C60" i="15"/>
  <c r="S60" i="15" s="1"/>
  <c r="C45" i="15"/>
  <c r="S45" i="15" s="1"/>
  <c r="C65" i="15"/>
  <c r="S65" i="15" s="1"/>
  <c r="C24" i="15"/>
  <c r="S24" i="15" s="1"/>
  <c r="C25" i="15"/>
  <c r="S25" i="15" s="1"/>
  <c r="C48" i="15"/>
  <c r="S48" i="15" s="1"/>
  <c r="C16" i="15"/>
  <c r="S16" i="15" s="1"/>
  <c r="C53" i="15"/>
  <c r="S53" i="15" s="1"/>
  <c r="C26" i="15"/>
  <c r="S26" i="15" s="1"/>
  <c r="C14" i="15"/>
  <c r="S14" i="15" s="1"/>
  <c r="C30" i="15"/>
  <c r="S30" i="15" s="1"/>
  <c r="C63" i="15"/>
  <c r="S63" i="15" s="1"/>
  <c r="C11" i="15"/>
  <c r="S11" i="15" s="1"/>
  <c r="C19" i="15"/>
  <c r="S19" i="15" s="1"/>
  <c r="C38" i="15"/>
  <c r="S38" i="15" s="1"/>
  <c r="C12" i="15"/>
  <c r="S12" i="15" s="1"/>
  <c r="C50" i="15"/>
  <c r="S50" i="15" s="1"/>
  <c r="C35" i="15"/>
  <c r="S35" i="15" s="1"/>
  <c r="C41" i="15"/>
  <c r="S41" i="15" s="1"/>
  <c r="C56" i="15"/>
  <c r="S56" i="15" s="1"/>
  <c r="C64" i="15"/>
  <c r="S64" i="15" s="1"/>
  <c r="C51" i="15"/>
  <c r="S51" i="15" s="1"/>
  <c r="C32" i="15"/>
  <c r="S32" i="15" s="1"/>
  <c r="C23" i="15"/>
  <c r="S23" i="15" s="1"/>
  <c r="C10" i="15"/>
  <c r="S10" i="15" s="1"/>
  <c r="C59" i="15"/>
  <c r="S59" i="15" s="1"/>
  <c r="C44" i="15"/>
  <c r="S44" i="15" s="1"/>
  <c r="C52" i="15"/>
  <c r="S52" i="15" s="1"/>
  <c r="C27" i="15"/>
  <c r="S27" i="15" s="1"/>
  <c r="C29" i="15"/>
  <c r="S29" i="15" s="1"/>
  <c r="C33" i="15"/>
  <c r="S33" i="15" s="1"/>
  <c r="C34" i="15"/>
  <c r="S34" i="15" s="1"/>
  <c r="C62" i="15"/>
  <c r="S62" i="15" s="1"/>
  <c r="C47" i="15"/>
  <c r="S47" i="15" s="1"/>
  <c r="C15" i="15"/>
  <c r="S15" i="15" s="1"/>
  <c r="E7" i="15"/>
  <c r="U7" i="15" s="1"/>
  <c r="D7" i="15"/>
  <c r="T7" i="15" s="1"/>
  <c r="C8" i="15"/>
  <c r="S8" i="15" s="1"/>
  <c r="G7" i="15"/>
  <c r="W7" i="15" s="1"/>
  <c r="H7" i="15"/>
  <c r="X7" i="15" s="1"/>
  <c r="K7" i="15"/>
  <c r="AA7" i="15" s="1"/>
  <c r="F7" i="15"/>
  <c r="V7" i="15" s="1"/>
  <c r="J7" i="15"/>
  <c r="Z7" i="15" s="1"/>
  <c r="Q7" i="15"/>
  <c r="D36" i="15"/>
  <c r="T36" i="15" s="1"/>
  <c r="Q56" i="15"/>
  <c r="Q12" i="15"/>
  <c r="Q57" i="15"/>
  <c r="Q24" i="15"/>
  <c r="Q9" i="15"/>
  <c r="Q66" i="15"/>
  <c r="Q65" i="15"/>
  <c r="Q59" i="15"/>
  <c r="Q42" i="15"/>
  <c r="Q17" i="15"/>
  <c r="Q45" i="15"/>
  <c r="Q28" i="15"/>
  <c r="Q63" i="15"/>
  <c r="Q62" i="15"/>
  <c r="Q61" i="15"/>
  <c r="Q47" i="15"/>
  <c r="Q32" i="15"/>
  <c r="Q37" i="15"/>
  <c r="Q41" i="15"/>
  <c r="Q50" i="15"/>
  <c r="Q49" i="15"/>
  <c r="Q31" i="15"/>
  <c r="Q25" i="15"/>
  <c r="Q13" i="15"/>
  <c r="Q19" i="15"/>
  <c r="Q35" i="15"/>
  <c r="Q64" i="15"/>
  <c r="Q38" i="15"/>
  <c r="Q52" i="15"/>
  <c r="Q39" i="15"/>
  <c r="Q14" i="15"/>
  <c r="Q54" i="15"/>
  <c r="Q51" i="15"/>
  <c r="Q21" i="15"/>
  <c r="Q40" i="15"/>
  <c r="Q15" i="15"/>
  <c r="Q58" i="15"/>
  <c r="Q43" i="15"/>
  <c r="Q34" i="15"/>
  <c r="Q36" i="15"/>
  <c r="Q16" i="15"/>
  <c r="Q60" i="15"/>
  <c r="Q18" i="15"/>
  <c r="Q30" i="15"/>
  <c r="Q48" i="15"/>
  <c r="Q10" i="15"/>
  <c r="Q26" i="15"/>
  <c r="Q27" i="15"/>
  <c r="Q33" i="15"/>
  <c r="Q23" i="15"/>
  <c r="Q53" i="15"/>
  <c r="Q20" i="15"/>
  <c r="Q11" i="15"/>
  <c r="Q44" i="15"/>
  <c r="Q29" i="15"/>
  <c r="Q22" i="15"/>
  <c r="N2" i="16" l="1"/>
  <c r="N1" i="16"/>
  <c r="M2" i="16"/>
  <c r="M1" i="16"/>
  <c r="Q46" i="15"/>
  <c r="Q55" i="15"/>
  <c r="Q8" i="15"/>
  <c r="M95" i="15" l="1"/>
  <c r="AC95" i="15" s="1"/>
  <c r="M93" i="15"/>
  <c r="AC93" i="15" s="1"/>
  <c r="M90" i="15"/>
  <c r="AC90" i="15" s="1"/>
  <c r="M89" i="15"/>
  <c r="AC89" i="15" s="1"/>
  <c r="M91" i="15"/>
  <c r="AC91" i="15" s="1"/>
  <c r="M92" i="15"/>
  <c r="AC92" i="15" s="1"/>
  <c r="M86" i="15"/>
  <c r="AC86" i="15" s="1"/>
  <c r="M85" i="15"/>
  <c r="AC85" i="15" s="1"/>
  <c r="M87" i="15"/>
  <c r="M80" i="15"/>
  <c r="AC80" i="15" s="1"/>
  <c r="M79" i="15"/>
  <c r="AC79" i="15" s="1"/>
  <c r="M82" i="15"/>
  <c r="AC82" i="15" s="1"/>
  <c r="M81" i="15"/>
  <c r="AC81" i="15" s="1"/>
  <c r="M75" i="15"/>
  <c r="AC75" i="15" s="1"/>
  <c r="M77" i="15"/>
  <c r="AC77" i="15" s="1"/>
  <c r="M76" i="15"/>
  <c r="AC76" i="15" s="1"/>
  <c r="M78" i="15"/>
  <c r="AC78" i="15" s="1"/>
  <c r="M74" i="15"/>
  <c r="AC74" i="15" s="1"/>
  <c r="M72" i="15"/>
  <c r="AC72" i="15" s="1"/>
  <c r="M73" i="15"/>
  <c r="AC73" i="15" s="1"/>
  <c r="M71" i="15"/>
  <c r="AC71" i="15" s="1"/>
  <c r="M46" i="15"/>
  <c r="AC46" i="15" s="1"/>
  <c r="M55" i="15"/>
  <c r="AC55" i="15" s="1"/>
  <c r="M67" i="15"/>
  <c r="AC67" i="15" s="1"/>
  <c r="M70" i="15"/>
  <c r="AC70" i="15" s="1"/>
  <c r="M56" i="15"/>
  <c r="AC56" i="15" s="1"/>
  <c r="M13" i="15"/>
  <c r="AC13" i="15" s="1"/>
  <c r="M45" i="15"/>
  <c r="AC45" i="15" s="1"/>
  <c r="M16" i="15"/>
  <c r="AC16" i="15" s="1"/>
  <c r="M65" i="15"/>
  <c r="AC65" i="15" s="1"/>
  <c r="M48" i="15"/>
  <c r="AC48" i="15" s="1"/>
  <c r="M35" i="15"/>
  <c r="AC35" i="15" s="1"/>
  <c r="M34" i="15"/>
  <c r="AC34" i="15" s="1"/>
  <c r="M57" i="15"/>
  <c r="AC57" i="15" s="1"/>
  <c r="M25" i="15"/>
  <c r="AC25" i="15" s="1"/>
  <c r="M9" i="15"/>
  <c r="AC9" i="15" s="1"/>
  <c r="M59" i="15"/>
  <c r="AC59" i="15" s="1"/>
  <c r="M15" i="15"/>
  <c r="AC15" i="15" s="1"/>
  <c r="M49" i="15"/>
  <c r="AC49" i="15" s="1"/>
  <c r="M27" i="15"/>
  <c r="AC27" i="15" s="1"/>
  <c r="M60" i="15"/>
  <c r="AC60" i="15" s="1"/>
  <c r="M19" i="15"/>
  <c r="AC19" i="15" s="1"/>
  <c r="M58" i="15"/>
  <c r="AC58" i="15" s="1"/>
  <c r="M52" i="15"/>
  <c r="AC52" i="15" s="1"/>
  <c r="M62" i="15"/>
  <c r="AC62" i="15" s="1"/>
  <c r="M44" i="15"/>
  <c r="AC44" i="15" s="1"/>
  <c r="M40" i="15"/>
  <c r="AC40" i="15" s="1"/>
  <c r="M41" i="15"/>
  <c r="AC41" i="15" s="1"/>
  <c r="M36" i="15"/>
  <c r="AC36" i="15" s="1"/>
  <c r="M24" i="15"/>
  <c r="AC24" i="15" s="1"/>
  <c r="M8" i="15"/>
  <c r="AC8" i="15" s="1"/>
  <c r="M17" i="15"/>
  <c r="AC17" i="15" s="1"/>
  <c r="M39" i="15"/>
  <c r="AC39" i="15" s="1"/>
  <c r="M66" i="15"/>
  <c r="AC66" i="15" s="1"/>
  <c r="M23" i="15"/>
  <c r="AC23" i="15" s="1"/>
  <c r="M61" i="15"/>
  <c r="AC61" i="15" s="1"/>
  <c r="M42" i="15"/>
  <c r="AC42" i="15" s="1"/>
  <c r="M26" i="15"/>
  <c r="AC26" i="15" s="1"/>
  <c r="M12" i="15"/>
  <c r="AC12" i="15" s="1"/>
  <c r="M14" i="15"/>
  <c r="AC14" i="15" s="1"/>
  <c r="M51" i="15"/>
  <c r="AC51" i="15" s="1"/>
  <c r="M32" i="15"/>
  <c r="AC32" i="15" s="1"/>
  <c r="M28" i="15"/>
  <c r="AC28" i="15" s="1"/>
  <c r="M30" i="15"/>
  <c r="AC30" i="15" s="1"/>
  <c r="M47" i="15"/>
  <c r="AC47" i="15" s="1"/>
  <c r="M10" i="15"/>
  <c r="M38" i="15"/>
  <c r="AC38" i="15" s="1"/>
  <c r="M20" i="15"/>
  <c r="AC20" i="15" s="1"/>
  <c r="M31" i="15"/>
  <c r="AC31" i="15" s="1"/>
  <c r="M21" i="15"/>
  <c r="AC21" i="15" s="1"/>
  <c r="M22" i="15"/>
  <c r="AC22" i="15" s="1"/>
  <c r="M43" i="15"/>
  <c r="AC43" i="15" s="1"/>
  <c r="M18" i="15"/>
  <c r="AC18" i="15" s="1"/>
  <c r="M54" i="15"/>
  <c r="AC54" i="15" s="1"/>
  <c r="M29" i="15"/>
  <c r="AC29" i="15" s="1"/>
  <c r="M64" i="15"/>
  <c r="AC64" i="15" s="1"/>
  <c r="M33" i="15"/>
  <c r="AC33" i="15" s="1"/>
  <c r="M63" i="15"/>
  <c r="AC63" i="15" s="1"/>
  <c r="M53" i="15"/>
  <c r="AC53" i="15" s="1"/>
  <c r="M50" i="15"/>
  <c r="AC50" i="15" s="1"/>
  <c r="M11" i="15"/>
  <c r="AC11" i="15" s="1"/>
  <c r="M94" i="15" l="1"/>
  <c r="AC94" i="15" s="1"/>
  <c r="M96" i="15"/>
  <c r="AC96" i="15" s="1"/>
  <c r="M84" i="15"/>
  <c r="AC84" i="15" s="1"/>
  <c r="AC87" i="15"/>
  <c r="M88" i="15"/>
  <c r="AC88" i="15" s="1"/>
  <c r="M83" i="15"/>
  <c r="AC83" i="15" s="1"/>
  <c r="M68" i="15"/>
  <c r="AC68" i="15" s="1"/>
  <c r="M69" i="15"/>
  <c r="AC69" i="15" s="1"/>
  <c r="M7" i="15"/>
  <c r="AC7" i="15" s="1"/>
  <c r="AC10" i="15"/>
  <c r="M37" i="15"/>
  <c r="AC37" i="15" s="1"/>
  <c r="AG19" i="15"/>
  <c r="AG41" i="15"/>
  <c r="AH44" i="15"/>
  <c r="AH45" i="15"/>
  <c r="AH50" i="15"/>
  <c r="AH26" i="15"/>
  <c r="AG29" i="15"/>
  <c r="AH7" i="15"/>
  <c r="AG40" i="15"/>
  <c r="AG48" i="15"/>
  <c r="AH11" i="15"/>
  <c r="O63" i="15"/>
  <c r="AE63" i="15" s="1"/>
  <c r="AH38" i="15"/>
  <c r="AG58" i="15"/>
  <c r="AH43" i="15"/>
  <c r="AH65" i="15"/>
  <c r="AH57" i="15"/>
  <c r="AG14" i="15"/>
  <c r="AG24" i="15"/>
  <c r="AH25" i="15"/>
  <c r="AH12" i="15"/>
  <c r="AG37" i="15"/>
  <c r="AG55" i="15"/>
  <c r="AG15" i="15"/>
  <c r="AH34" i="15"/>
  <c r="AH27" i="15"/>
  <c r="AH13" i="15"/>
  <c r="AH31" i="15"/>
  <c r="AH35" i="15"/>
  <c r="AH33" i="15"/>
  <c r="AG17" i="15"/>
  <c r="AH47" i="15"/>
  <c r="AG23" i="15"/>
  <c r="O68" i="15"/>
  <c r="AE68" i="15" s="1"/>
  <c r="O69" i="15"/>
  <c r="AE69" i="15" s="1"/>
  <c r="O82" i="15"/>
  <c r="AE82" i="15" s="1"/>
  <c r="AG84" i="15"/>
  <c r="AG80" i="15"/>
  <c r="AG81" i="15"/>
  <c r="AG82" i="15"/>
  <c r="AG83" i="15"/>
  <c r="AH77" i="15"/>
  <c r="AG85" i="15"/>
  <c r="AH74" i="15"/>
  <c r="AG86" i="15"/>
  <c r="O86" i="15"/>
  <c r="AE86" i="15" s="1"/>
  <c r="O93" i="15"/>
  <c r="AE93" i="15" s="1"/>
  <c r="AG93" i="15"/>
  <c r="O87" i="15"/>
  <c r="AE87" i="15" s="1"/>
  <c r="O91" i="15"/>
  <c r="AE91" i="15" s="1"/>
  <c r="AG91" i="15"/>
  <c r="AG87" i="15"/>
  <c r="O88" i="15"/>
  <c r="AE88" i="15" s="1"/>
  <c r="AG90" i="15"/>
  <c r="AG92" i="15"/>
  <c r="O90" i="15"/>
  <c r="AE90" i="15" s="1"/>
  <c r="O89" i="15"/>
  <c r="AE89" i="15" s="1"/>
  <c r="O92" i="15"/>
  <c r="AE92" i="15" s="1"/>
  <c r="AG89" i="15"/>
  <c r="AG88" i="15"/>
  <c r="O94" i="15"/>
  <c r="AE94" i="15" s="1"/>
  <c r="O97" i="15"/>
  <c r="AE97" i="15" s="1"/>
  <c r="O96" i="15"/>
  <c r="AE96" i="15" s="1"/>
  <c r="O98" i="15"/>
  <c r="AE98" i="15" s="1"/>
  <c r="O99" i="15"/>
  <c r="AE99" i="15" s="1"/>
  <c r="O100" i="15"/>
  <c r="AE100" i="15" s="1"/>
  <c r="O102" i="15"/>
  <c r="AE102" i="15" s="1"/>
  <c r="O101" i="15"/>
  <c r="AE101" i="15" s="1"/>
  <c r="O104" i="15"/>
  <c r="AE104" i="15" s="1"/>
  <c r="O103" i="15"/>
  <c r="AE103" i="15" s="1"/>
  <c r="O105" i="15"/>
  <c r="AE105" i="15" s="1"/>
  <c r="O110" i="15"/>
  <c r="AE110" i="15" s="1"/>
  <c r="O79" i="15"/>
  <c r="AE79" i="15" s="1"/>
  <c r="O18" i="15"/>
  <c r="AE18" i="15" s="1"/>
  <c r="O113" i="15"/>
  <c r="AE113" i="15" s="1"/>
  <c r="O77" i="15"/>
  <c r="AE77" i="15" s="1"/>
  <c r="O65" i="15"/>
  <c r="AE65" i="15" s="1"/>
  <c r="O53" i="15"/>
  <c r="AE53" i="15" s="1"/>
  <c r="O41" i="15"/>
  <c r="AE41" i="15" s="1"/>
  <c r="O29" i="15"/>
  <c r="AE29" i="15" s="1"/>
  <c r="O17" i="15"/>
  <c r="AE17" i="15" s="1"/>
  <c r="O43" i="15"/>
  <c r="AE43" i="15" s="1"/>
  <c r="O42" i="15"/>
  <c r="AE42" i="15" s="1"/>
  <c r="O112" i="15"/>
  <c r="AE112" i="15" s="1"/>
  <c r="O76" i="15"/>
  <c r="AE76" i="15" s="1"/>
  <c r="O64" i="15"/>
  <c r="AE64" i="15" s="1"/>
  <c r="O52" i="15"/>
  <c r="AE52" i="15" s="1"/>
  <c r="O40" i="15"/>
  <c r="AE40" i="15" s="1"/>
  <c r="O28" i="15"/>
  <c r="AE28" i="15" s="1"/>
  <c r="O16" i="15"/>
  <c r="AE16" i="15" s="1"/>
  <c r="O31" i="15"/>
  <c r="AE31" i="15" s="1"/>
  <c r="O30" i="15"/>
  <c r="AE30" i="15" s="1"/>
  <c r="O111" i="15"/>
  <c r="AE111" i="15" s="1"/>
  <c r="O75" i="15"/>
  <c r="AE75" i="15" s="1"/>
  <c r="O51" i="15"/>
  <c r="AE51" i="15" s="1"/>
  <c r="O39" i="15"/>
  <c r="AE39" i="15" s="1"/>
  <c r="O27" i="15"/>
  <c r="AE27" i="15" s="1"/>
  <c r="O15" i="15"/>
  <c r="AE15" i="15" s="1"/>
  <c r="O54" i="15"/>
  <c r="AE54" i="15" s="1"/>
  <c r="O74" i="15"/>
  <c r="AE74" i="15" s="1"/>
  <c r="O62" i="15"/>
  <c r="AE62" i="15" s="1"/>
  <c r="O50" i="15"/>
  <c r="AE50" i="15" s="1"/>
  <c r="O38" i="15"/>
  <c r="AE38" i="15" s="1"/>
  <c r="O26" i="15"/>
  <c r="AE26" i="15" s="1"/>
  <c r="O14" i="15"/>
  <c r="AE14" i="15" s="1"/>
  <c r="O78" i="15"/>
  <c r="AE78" i="15" s="1"/>
  <c r="O109" i="15"/>
  <c r="AE109" i="15" s="1"/>
  <c r="O85" i="15"/>
  <c r="AE85" i="15" s="1"/>
  <c r="O73" i="15"/>
  <c r="AE73" i="15" s="1"/>
  <c r="O61" i="15"/>
  <c r="AE61" i="15" s="1"/>
  <c r="O49" i="15"/>
  <c r="AE49" i="15" s="1"/>
  <c r="O37" i="15"/>
  <c r="AE37" i="15" s="1"/>
  <c r="O25" i="15"/>
  <c r="AE25" i="15" s="1"/>
  <c r="O13" i="15"/>
  <c r="AE13" i="15" s="1"/>
  <c r="O19" i="15"/>
  <c r="AE19" i="15" s="1"/>
  <c r="O108" i="15"/>
  <c r="AE108" i="15" s="1"/>
  <c r="O84" i="15"/>
  <c r="AE84" i="15" s="1"/>
  <c r="O72" i="15"/>
  <c r="AE72" i="15" s="1"/>
  <c r="O60" i="15"/>
  <c r="AE60" i="15" s="1"/>
  <c r="O48" i="15"/>
  <c r="AE48" i="15" s="1"/>
  <c r="O36" i="15"/>
  <c r="AE36" i="15" s="1"/>
  <c r="O24" i="15"/>
  <c r="AE24" i="15" s="1"/>
  <c r="O12" i="15"/>
  <c r="AE12" i="15" s="1"/>
  <c r="O66" i="15"/>
  <c r="AE66" i="15" s="1"/>
  <c r="O95" i="15"/>
  <c r="AE95" i="15" s="1"/>
  <c r="O83" i="15"/>
  <c r="AE83" i="15" s="1"/>
  <c r="O71" i="15"/>
  <c r="AE71" i="15" s="1"/>
  <c r="O59" i="15"/>
  <c r="AE59" i="15" s="1"/>
  <c r="O47" i="15"/>
  <c r="AE47" i="15" s="1"/>
  <c r="O35" i="15"/>
  <c r="AE35" i="15" s="1"/>
  <c r="O23" i="15"/>
  <c r="AE23" i="15" s="1"/>
  <c r="O11" i="15"/>
  <c r="AE11" i="15" s="1"/>
  <c r="O115" i="15"/>
  <c r="AE115" i="15" s="1"/>
  <c r="O106" i="15"/>
  <c r="AE106" i="15" s="1"/>
  <c r="O70" i="15"/>
  <c r="AE70" i="15" s="1"/>
  <c r="O58" i="15"/>
  <c r="AE58" i="15" s="1"/>
  <c r="O46" i="15"/>
  <c r="AE46" i="15" s="1"/>
  <c r="O34" i="15"/>
  <c r="AE34" i="15" s="1"/>
  <c r="O22" i="15"/>
  <c r="AE22" i="15" s="1"/>
  <c r="O10" i="15"/>
  <c r="AE10" i="15" s="1"/>
  <c r="O55" i="15"/>
  <c r="AE55" i="15" s="1"/>
  <c r="O81" i="15"/>
  <c r="AE81" i="15" s="1"/>
  <c r="O57" i="15"/>
  <c r="AE57" i="15" s="1"/>
  <c r="O45" i="15"/>
  <c r="AE45" i="15" s="1"/>
  <c r="O33" i="15"/>
  <c r="AE33" i="15" s="1"/>
  <c r="O21" i="15"/>
  <c r="AE21" i="15" s="1"/>
  <c r="O67" i="15"/>
  <c r="AE67" i="15" s="1"/>
  <c r="O114" i="15"/>
  <c r="AE114" i="15" s="1"/>
  <c r="O80" i="15"/>
  <c r="AE80" i="15" s="1"/>
  <c r="O56" i="15"/>
  <c r="AE56" i="15" s="1"/>
  <c r="O44" i="15"/>
  <c r="AE44" i="15" s="1"/>
  <c r="O32" i="15"/>
  <c r="AE32" i="15" s="1"/>
  <c r="O20" i="15"/>
  <c r="AE20" i="15" s="1"/>
  <c r="O8" i="15"/>
  <c r="AE8" i="15" s="1"/>
  <c r="O7" i="15" l="1"/>
  <c r="AE7" i="15" s="1"/>
  <c r="AH60" i="15"/>
  <c r="AG60" i="15"/>
  <c r="AG33" i="15"/>
  <c r="AG31" i="15"/>
  <c r="AH37" i="15"/>
  <c r="AG30" i="15"/>
  <c r="AH30" i="15"/>
  <c r="AH62" i="15"/>
  <c r="AG62" i="15"/>
  <c r="AH59" i="15"/>
  <c r="AG59" i="15"/>
  <c r="AG49" i="15"/>
  <c r="AH49" i="15"/>
  <c r="AG61" i="15"/>
  <c r="AH61" i="15"/>
  <c r="AG20" i="15"/>
  <c r="AH20" i="15"/>
  <c r="AH51" i="15"/>
  <c r="AG51" i="15"/>
  <c r="AG66" i="15"/>
  <c r="AH66" i="15"/>
  <c r="AH22" i="15"/>
  <c r="AG22" i="15"/>
  <c r="AG79" i="15"/>
  <c r="AH79" i="15"/>
  <c r="AH16" i="15"/>
  <c r="AG16" i="15"/>
  <c r="AH63" i="15"/>
  <c r="AG63" i="15"/>
  <c r="AG64" i="15"/>
  <c r="AH64" i="15"/>
  <c r="AH36" i="15"/>
  <c r="AG36" i="15"/>
  <c r="AH32" i="15"/>
  <c r="AG32" i="15"/>
  <c r="AG18" i="15"/>
  <c r="AH18" i="15"/>
  <c r="AG8" i="15"/>
  <c r="AH8" i="15"/>
  <c r="AH54" i="15"/>
  <c r="AG54" i="15"/>
  <c r="AH46" i="15"/>
  <c r="AG46" i="15"/>
  <c r="AH17" i="15"/>
  <c r="AG27" i="15"/>
  <c r="AH23" i="15"/>
  <c r="AH15" i="15"/>
  <c r="AG25" i="15"/>
  <c r="AH14" i="15"/>
  <c r="AG76" i="15"/>
  <c r="AH76" i="15"/>
  <c r="AG72" i="15"/>
  <c r="AH72" i="15"/>
  <c r="AG78" i="15"/>
  <c r="AH78" i="15"/>
  <c r="AH56" i="15"/>
  <c r="AG56" i="15"/>
  <c r="AH53" i="15"/>
  <c r="AG53" i="15"/>
  <c r="AH70" i="15"/>
  <c r="AG70" i="15"/>
  <c r="AH10" i="15"/>
  <c r="AG10" i="15"/>
  <c r="AH52" i="15"/>
  <c r="AG52" i="15"/>
  <c r="AH39" i="15"/>
  <c r="AG39" i="15"/>
  <c r="AG67" i="15"/>
  <c r="AH67" i="15"/>
  <c r="AG75" i="15"/>
  <c r="AH75" i="15"/>
  <c r="AG71" i="15"/>
  <c r="AH71" i="15"/>
  <c r="AH68" i="15"/>
  <c r="AG68" i="15"/>
  <c r="AG42" i="15"/>
  <c r="AH42" i="15"/>
  <c r="AG21" i="15"/>
  <c r="AH21" i="15"/>
  <c r="AG73" i="15"/>
  <c r="AH73" i="15"/>
  <c r="AH9" i="15"/>
  <c r="AG9" i="15"/>
  <c r="AG28" i="15"/>
  <c r="AH28" i="15"/>
  <c r="AG69" i="15"/>
  <c r="AH69" i="15"/>
  <c r="O9" i="15"/>
  <c r="AE9" i="15" s="1"/>
  <c r="AH55" i="15"/>
  <c r="AG65" i="15"/>
  <c r="AH58" i="15"/>
  <c r="AG26" i="15"/>
  <c r="AG50" i="15"/>
  <c r="AG45" i="15"/>
  <c r="AG44" i="15"/>
  <c r="AH41" i="15"/>
  <c r="AH19" i="15"/>
  <c r="AG12" i="15"/>
  <c r="AG47" i="15"/>
  <c r="O107" i="15"/>
  <c r="AE107" i="15" s="1"/>
  <c r="AG77" i="15"/>
  <c r="AG11" i="15"/>
  <c r="AH48" i="15"/>
  <c r="AH40" i="15"/>
  <c r="AG7" i="15"/>
  <c r="AH29" i="15"/>
  <c r="AG13" i="15"/>
  <c r="AG74" i="15"/>
  <c r="AH24" i="15"/>
  <c r="AG34" i="15"/>
  <c r="AG43" i="15"/>
  <c r="AG35" i="15"/>
  <c r="AG57" i="15"/>
  <c r="AG38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ธวัชชัย วงษ์ชัยชนะ</author>
  </authors>
  <commentList>
    <comment ref="M131" authorId="0" shapeId="0" xr:uid="{EEF50EA6-BD43-4A4C-9FE9-E6A896723841}">
      <text>
        <r>
          <rPr>
            <b/>
            <sz val="9"/>
            <color indexed="81"/>
            <rFont val="Tahoma"/>
            <family val="2"/>
          </rPr>
          <t>ธวัชชัย วงษ์ชัยชนะ:
มิ.ย. -0.02</t>
        </r>
      </text>
    </comment>
  </commentList>
</comments>
</file>

<file path=xl/sharedStrings.xml><?xml version="1.0" encoding="utf-8"?>
<sst xmlns="http://schemas.openxmlformats.org/spreadsheetml/2006/main" count="177" uniqueCount="66">
  <si>
    <t>ชื่อย่อตัวแปร</t>
  </si>
  <si>
    <t>BCI_US</t>
  </si>
  <si>
    <t>NEW_BOT</t>
  </si>
  <si>
    <t>MNR_TH</t>
  </si>
  <si>
    <t>BSI_TH_E</t>
  </si>
  <si>
    <t>PRO_TH</t>
  </si>
  <si>
    <t>sd</t>
  </si>
  <si>
    <t>mean</t>
  </si>
  <si>
    <t>ชื่อตัวแปร</t>
  </si>
  <si>
    <t>ลำดับ</t>
  </si>
  <si>
    <t>ระบบเตือนภัยฯ ภาคตะวันออก</t>
  </si>
  <si>
    <t>CLI_STS_E</t>
  </si>
  <si>
    <t>CLI_E</t>
  </si>
  <si>
    <t>criterion (Max ระยะต้น)</t>
  </si>
  <si>
    <t>criterion (Min ระยะต้น)</t>
  </si>
  <si>
    <t>AVERAGE</t>
  </si>
  <si>
    <t>Weight</t>
  </si>
  <si>
    <t>ลิงค์</t>
  </si>
  <si>
    <t>ค่าเฉลี่ยตัวแปรชี้นำ</t>
  </si>
  <si>
    <t>ค่าเฉลี่ยระดับสัญญาณเตือนภัยฯ</t>
  </si>
  <si>
    <t>ถ่วงน้ำหนัก</t>
  </si>
  <si>
    <t>ปัจจัยภายนอกประเทศ (คู่ค้าหลักที่ส่งผลต่อเศรษฐกิจอุตสาหกรรมภาคตะวันออก)</t>
  </si>
  <si>
    <t>ปัจจัยภายในประเทศ (7 obs.)</t>
  </si>
  <si>
    <t>ปัจจัยต่างประเทศ (คู่ค้าหลักของไทย) (4 obs.)</t>
  </si>
  <si>
    <t>CONS_TH_11</t>
  </si>
  <si>
    <t>CONS_TH_18</t>
  </si>
  <si>
    <t>ดัชนีชี้นำวัฏจักรทางเศรษฐกิจอุตสาหกรรมภาคตะวันออกของไทย</t>
  </si>
  <si>
    <t>ปัจจัยภายในประเทศ (ที่ส่งผลต่อเศรษฐกิจอุตสาหกรรมภาคตะวันออก)</t>
  </si>
  <si>
    <t>Average CLI</t>
  </si>
  <si>
    <t>ตัวแปรชี้นำ</t>
  </si>
  <si>
    <t>ดัชนีความเชื่อมั่นผู้บริโภคของยูโรโซน</t>
  </si>
  <si>
    <t>CCI_EA19</t>
  </si>
  <si>
    <t xml:space="preserve">https://app.bot.or.th/BTWS_STAT/statistics/BOTWEBSTAT.aspx?reportID=223&amp;language=TH </t>
  </si>
  <si>
    <t xml:space="preserve">https://www.bot.or.th/Thai/MonetaryPolicy/EconomicConditions/EconomicIndices/Pages/default.aspx, https://app.bot.or.th/BTWS_STAT/statistics/BOTWEBSTAT.aspx?reportID=405&amp;language=TH </t>
  </si>
  <si>
    <t>https://app.bot.or.th/BTWS_STAT/statistics/BOTWEBSTAT.aspx?reportID=827&amp;language=TH</t>
  </si>
  <si>
    <t>https://fred.stlouisfed.org/series/INDPRO</t>
  </si>
  <si>
    <t>IPI_US</t>
  </si>
  <si>
    <t>ดัชนีผลผลิตอุตสาหกรรมของสหรัฐอเมริกา</t>
  </si>
  <si>
    <t>BT_EXKH</t>
  </si>
  <si>
    <t>ดัชนีความเชื่อมั่นภาคอุตสาหกรรม (3 เดือนข้างหน้า)</t>
  </si>
  <si>
    <t>TISI (E)</t>
  </si>
  <si>
    <t>https://fti.or.th/DataCenter/Industry-index</t>
  </si>
  <si>
    <t>ดัชนีการใช้จ่ายสินค้าคงทน 2/</t>
  </si>
  <si>
    <t>CON4_TH</t>
  </si>
  <si>
    <t>CONSA3_TH</t>
  </si>
  <si>
    <t>ดัชนีการใช้จ่ายสินค้ากึ่งคงทนคงทน (ปรับฤดูกาล)</t>
  </si>
  <si>
    <t>ดัชนีราคาส่งออก</t>
  </si>
  <si>
    <t>EXP_TH</t>
  </si>
  <si>
    <t>RSI4_TH</t>
  </si>
  <si>
    <t>ยอดขายรถยนต์ ซ่อมแซมรถยนต์ และน้ำมันเชื้อเพลิง</t>
  </si>
  <si>
    <t>https://app.bot.or.th/BTWS_STAT/statistics/BOTWEBSTAT.aspx?reportID=991&amp;language=EN</t>
  </si>
  <si>
    <t>มูลค่าส่งออกชายแดนไทย-กัมพูชา</t>
  </si>
  <si>
    <t>ไม่รวม BT_EXKH</t>
  </si>
  <si>
    <t>ดัชนียอดขายรถยนต์ ซ่อมแซมรถยนต์ และน้ำมันเชื้อเพลิง</t>
  </si>
  <si>
    <t>ดัชนีการใช้จ่ายสินค้ากึ่งคงทน (ปรับฤดูกาล)</t>
  </si>
  <si>
    <t>https://data-explorer.oecd.org/vis?lc=en&amp;pg=0&amp;snb=1&amp;vw=tb&amp;df[ds]=dsDisseminateFinalDMZ&amp;df[id]=DSD_STES%40DF_CLI&amp;df[ag]=OECD.SDD.STES&amp;df[vs]=&amp;pd=2016-01%2C&amp;dq=EA19.M.CCICP...AA...H&amp;ly[rw]=TIME_PERIOD&amp;to[TIME_PERIOD]=false</t>
  </si>
  <si>
    <t>ดัชนีการใช้จ่ายสินค้าคงทน 3/</t>
  </si>
  <si>
    <t>ForExportBorderTradeRpt01_1 - Report Viewer</t>
  </si>
  <si>
    <t>ปัญหาความตึงเครียดตามแนวชายแดนและการปิดด่านสำคัญ ส่งผลให้มูลค่าการค้าลดลงอย่างรุนแรงจนเกือบเป็นศูนย์ในหลายพื้นที่</t>
  </si>
  <si>
    <t>สินค้าที่หายไป: น้ำมันเชื้อเพลิง (ดีเซล), เครื่องดื่มอุปโภคบริโภค และสินค้าที่ต้องขนส่งผ่านรถบรรทุกข้ามแดน</t>
  </si>
  <si>
    <t>ผู้ส่งออกบางส่วนเปลี่ยนไปใช้การส่งออกผ่านทางเรือไปยัง ท่าเรือสีหนุวิลล์ หรือส่งอ้อมผ่านประเทศที่สาม (เช่น สปป.ลาว) แทน เพื่อรักษาฐานตลาดเดิม</t>
  </si>
  <si>
    <t>1-2 เดือน</t>
  </si>
  <si>
    <t>4-6 เดือน</t>
  </si>
  <si>
    <t>CONS_TH8</t>
  </si>
  <si>
    <t>CONSA_TH23</t>
  </si>
  <si>
    <t>ดัชนีการใช้จ่ายสินค้ากึ่งคงทน (ปรับฤดูกาล) 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</si>
</sst>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0.0000"/>
    <numFmt numFmtId="190" formatCode="#,##0.0;\-#,##0.0"/>
    <numFmt numFmtId="191" formatCode="[$-10409]#,##0.0"/>
  </numFmts>
  <fonts count="70">
    <font>
      <sz val="11"/>
      <color theme="1"/>
      <name val="Tahoma"/>
      <family val="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2"/>
      <name val="宋体"/>
      <charset val="134"/>
    </font>
    <font>
      <b/>
      <sz val="11"/>
      <name val="TH SarabunPSK"/>
      <family val="2"/>
    </font>
    <font>
      <b/>
      <sz val="12"/>
      <name val="TH SarabunPSK"/>
      <family val="2"/>
    </font>
    <font>
      <b/>
      <sz val="12"/>
      <color rgb="FF000099"/>
      <name val="TH SarabunPSK"/>
      <family val="2"/>
    </font>
    <font>
      <b/>
      <sz val="12"/>
      <color rgb="FF008000"/>
      <name val="TH SarabunPSK"/>
      <family val="2"/>
    </font>
    <font>
      <b/>
      <sz val="11"/>
      <color theme="1"/>
      <name val="TH SarabunPSK"/>
      <family val="2"/>
    </font>
    <font>
      <b/>
      <sz val="11"/>
      <color rgb="FF000099"/>
      <name val="TH SarabunPSK"/>
      <family val="2"/>
    </font>
    <font>
      <b/>
      <sz val="11"/>
      <color rgb="FF008000"/>
      <name val="TH SarabunPSK"/>
      <family val="2"/>
    </font>
    <font>
      <b/>
      <sz val="11"/>
      <color rgb="FFFF0000"/>
      <name val="TH SarabunPSK"/>
      <family val="2"/>
    </font>
    <font>
      <u/>
      <sz val="11"/>
      <color theme="10"/>
      <name val="Tahoma"/>
      <family val="2"/>
      <scheme val="minor"/>
    </font>
    <font>
      <sz val="8"/>
      <name val="Tahoma"/>
      <family val="2"/>
      <scheme val="minor"/>
    </font>
    <font>
      <b/>
      <sz val="12"/>
      <color rgb="FFFF0000"/>
      <name val="TH SarabunPSK"/>
      <family val="2"/>
    </font>
    <font>
      <b/>
      <sz val="8"/>
      <color theme="1"/>
      <name val="TH SarabunPSK"/>
      <family val="2"/>
    </font>
    <font>
      <b/>
      <u/>
      <sz val="12"/>
      <color theme="10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6"/>
      <name val="Angsana New"/>
      <family val="1"/>
    </font>
    <font>
      <sz val="9"/>
      <name val="Arial"/>
      <family val="2"/>
    </font>
    <font>
      <b/>
      <sz val="11"/>
      <color theme="1"/>
      <name val="Tahoma"/>
      <family val="2"/>
      <scheme val="minor"/>
    </font>
    <font>
      <b/>
      <sz val="12"/>
      <name val="Tahoma"/>
      <family val="2"/>
      <scheme val="major"/>
    </font>
    <font>
      <b/>
      <sz val="12"/>
      <name val="Tahoma"/>
      <family val="2"/>
      <scheme val="minor"/>
    </font>
    <font>
      <b/>
      <sz val="12"/>
      <color theme="1"/>
      <name val="Tahoma"/>
      <family val="2"/>
      <scheme val="minor"/>
    </font>
    <font>
      <b/>
      <sz val="12"/>
      <color rgb="FFFF0000"/>
      <name val="Tahoma"/>
      <family val="2"/>
      <scheme val="minor"/>
    </font>
    <font>
      <b/>
      <sz val="12"/>
      <color rgb="FF000099"/>
      <name val="Tahoma"/>
      <family val="2"/>
      <scheme val="minor"/>
    </font>
    <font>
      <b/>
      <sz val="10"/>
      <color rgb="FF000099"/>
      <name val="Tahoma"/>
      <family val="2"/>
      <scheme val="minor"/>
    </font>
    <font>
      <b/>
      <sz val="10"/>
      <color theme="1"/>
      <name val="Tahoma"/>
      <family val="2"/>
      <scheme val="minor"/>
    </font>
    <font>
      <b/>
      <sz val="10"/>
      <name val="Tahoma"/>
      <family val="2"/>
      <scheme val="minor"/>
    </font>
    <font>
      <b/>
      <sz val="10"/>
      <color theme="3"/>
      <name val="Tahoma"/>
      <family val="2"/>
      <scheme val="minor"/>
    </font>
    <font>
      <b/>
      <sz val="10"/>
      <color rgb="FF000099"/>
      <name val="TH SarabunPSK"/>
      <family val="2"/>
    </font>
    <font>
      <b/>
      <sz val="10"/>
      <color theme="1"/>
      <name val="TH SarabunPSK"/>
      <family val="2"/>
    </font>
    <font>
      <b/>
      <sz val="12"/>
      <color rgb="FF00B050"/>
      <name val="TH SarabunPSK"/>
      <family val="2"/>
    </font>
    <font>
      <sz val="12"/>
      <name val="Tahoma"/>
      <family val="2"/>
      <scheme val="minor"/>
    </font>
    <font>
      <b/>
      <sz val="12"/>
      <color theme="3"/>
      <name val="Tahoma"/>
      <family val="2"/>
      <scheme val="minor"/>
    </font>
    <font>
      <b/>
      <sz val="12"/>
      <color theme="4"/>
      <name val="Tahoma"/>
      <family val="2"/>
      <scheme val="minor"/>
    </font>
    <font>
      <b/>
      <sz val="12"/>
      <color rgb="FF00B050"/>
      <name val="Tahoma"/>
      <family val="2"/>
      <scheme val="minor"/>
    </font>
    <font>
      <b/>
      <sz val="12"/>
      <color rgb="FF4472C4"/>
      <name val="Tahoma"/>
      <family val="2"/>
      <scheme val="minor"/>
    </font>
    <font>
      <sz val="12"/>
      <color theme="1"/>
      <name val="TH SarabunPSK"/>
      <family val="2"/>
      <charset val="222"/>
    </font>
    <font>
      <b/>
      <sz val="8"/>
      <color theme="1"/>
      <name val="Tahoma"/>
      <family val="2"/>
      <scheme val="minor"/>
    </font>
    <font>
      <b/>
      <sz val="10"/>
      <color rgb="FF4472C4"/>
      <name val="Tahoma"/>
      <family val="2"/>
      <scheme val="minor"/>
    </font>
    <font>
      <sz val="12"/>
      <color rgb="FF4472C4"/>
      <name val="Tahoma"/>
      <family val="2"/>
      <scheme val="minor"/>
    </font>
    <font>
      <b/>
      <sz val="12"/>
      <color theme="1"/>
      <name val="TH SarabunPSK"/>
      <family val="2"/>
      <charset val="222"/>
    </font>
    <font>
      <b/>
      <sz val="12"/>
      <color theme="4"/>
      <name val="TH SarabunPSK"/>
      <family val="2"/>
    </font>
    <font>
      <b/>
      <sz val="12"/>
      <color rgb="FF0070C0"/>
      <name val="Tahoma"/>
      <family val="2"/>
      <scheme val="minor"/>
    </font>
    <font>
      <b/>
      <sz val="12"/>
      <color rgb="FF008000"/>
      <name val="Tahoma"/>
      <family val="2"/>
      <scheme val="minor"/>
    </font>
    <font>
      <b/>
      <sz val="11"/>
      <color theme="1"/>
      <name val="TH SarabunPSK"/>
      <family val="2"/>
      <charset val="222"/>
    </font>
    <font>
      <b/>
      <sz val="12"/>
      <color theme="3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b/>
      <sz val="12"/>
      <color rgb="FF4472C4"/>
      <name val="Tahoma"/>
      <family val="2"/>
      <charset val="222"/>
      <scheme val="minor"/>
    </font>
    <font>
      <sz val="11"/>
      <color theme="1"/>
      <name val="TH SarabunPSK"/>
      <family val="2"/>
      <charset val="222"/>
    </font>
    <font>
      <sz val="12"/>
      <color theme="4"/>
      <name val="TH SarabunPSK"/>
      <family val="2"/>
      <charset val="222"/>
    </font>
    <font>
      <sz val="8"/>
      <name val="Microsoft Sans Serif"/>
      <family val="2"/>
    </font>
    <font>
      <sz val="12"/>
      <color rgb="FF0070C0"/>
      <name val="Tahoma"/>
      <family val="2"/>
      <scheme val="minor"/>
    </font>
    <font>
      <b/>
      <sz val="12"/>
      <color theme="1"/>
      <name val="Tahoma"/>
      <family val="2"/>
      <scheme val="major"/>
    </font>
    <font>
      <b/>
      <sz val="18"/>
      <color theme="1"/>
      <name val="TH SarabunPSK"/>
      <family val="2"/>
    </font>
    <font>
      <b/>
      <sz val="12"/>
      <name val="TH SarabunPSK"/>
      <family val="2"/>
      <charset val="222"/>
    </font>
    <font>
      <sz val="12"/>
      <color rgb="FF0070C0"/>
      <name val="Tahoma"/>
      <family val="2"/>
      <charset val="222"/>
      <scheme val="minor"/>
    </font>
    <font>
      <b/>
      <sz val="14"/>
      <name val="Calibri"/>
      <family val="2"/>
    </font>
    <font>
      <sz val="12"/>
      <name val="TH SarabunPSK"/>
      <family val="2"/>
    </font>
    <font>
      <b/>
      <sz val="12"/>
      <color rgb="FF00B050"/>
      <name val="Tahoma"/>
      <family val="2"/>
      <scheme val="major"/>
    </font>
    <font>
      <b/>
      <sz val="12"/>
      <color rgb="FFFF0000"/>
      <name val="Tahoma"/>
      <family val="2"/>
      <scheme val="major"/>
    </font>
    <font>
      <b/>
      <sz val="10"/>
      <color rgb="FF00B050"/>
      <name val="Tahoma"/>
      <family val="2"/>
      <scheme val="minor"/>
    </font>
    <font>
      <b/>
      <sz val="10"/>
      <color rgb="FFFF0000"/>
      <name val="Tahoma"/>
      <family val="2"/>
      <scheme val="minor"/>
    </font>
    <font>
      <b/>
      <sz val="9"/>
      <color indexed="81"/>
      <name val="Tahoma"/>
      <family val="2"/>
    </font>
    <font>
      <b/>
      <sz val="11"/>
      <color rgb="FF00B050"/>
      <name val="Tahoma"/>
      <family val="2"/>
      <scheme val="minor"/>
    </font>
    <font>
      <b/>
      <sz val="11"/>
      <color rgb="FFFF0000"/>
      <name val="Tahoma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5">
    <xf numFmtId="0" fontId="0" fillId="0" borderId="0"/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87" fontId="18" fillId="0" borderId="0" applyFont="0" applyFill="0" applyBorder="0" applyAlignment="0" applyProtection="0"/>
    <xf numFmtId="0" fontId="19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>
      <alignment wrapText="1"/>
    </xf>
    <xf numFmtId="0" fontId="3" fillId="0" borderId="0">
      <alignment wrapText="1"/>
    </xf>
    <xf numFmtId="0" fontId="20" fillId="0" borderId="0"/>
    <xf numFmtId="0" fontId="19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22" fillId="0" borderId="0"/>
    <xf numFmtId="0" fontId="3" fillId="0" borderId="0"/>
    <xf numFmtId="0" fontId="3" fillId="0" borderId="0">
      <alignment wrapText="1"/>
    </xf>
    <xf numFmtId="0" fontId="20" fillId="0" borderId="0"/>
    <xf numFmtId="0" fontId="19" fillId="0" borderId="0"/>
    <xf numFmtId="0" fontId="3" fillId="0" borderId="0"/>
    <xf numFmtId="0" fontId="20" fillId="0" borderId="0"/>
    <xf numFmtId="0" fontId="3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</cellStyleXfs>
  <cellXfs count="441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189" fontId="7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88" fontId="6" fillId="0" borderId="0" xfId="2" applyNumberFormat="1" applyFont="1" applyAlignment="1">
      <alignment horizontal="right" vertical="center" wrapText="1"/>
    </xf>
    <xf numFmtId="2" fontId="6" fillId="3" borderId="0" xfId="2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vertical="center"/>
    </xf>
    <xf numFmtId="2" fontId="6" fillId="3" borderId="8" xfId="0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5" borderId="0" xfId="0" applyFont="1" applyFill="1" applyAlignment="1">
      <alignment vertical="center"/>
    </xf>
    <xf numFmtId="2" fontId="5" fillId="3" borderId="0" xfId="2" applyNumberFormat="1" applyFont="1" applyFill="1" applyAlignment="1">
      <alignment horizontal="right" vertical="center" wrapText="1"/>
    </xf>
    <xf numFmtId="2" fontId="5" fillId="3" borderId="0" xfId="0" applyNumberFormat="1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6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1" fontId="9" fillId="0" borderId="0" xfId="0" applyNumberFormat="1" applyFont="1" applyAlignment="1">
      <alignment vertical="center"/>
    </xf>
    <xf numFmtId="17" fontId="1" fillId="0" borderId="1" xfId="0" applyNumberFormat="1" applyFont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6" borderId="8" xfId="0" applyFont="1" applyFill="1" applyBorder="1" applyAlignment="1">
      <alignment vertical="center"/>
    </xf>
    <xf numFmtId="2" fontId="5" fillId="3" borderId="8" xfId="0" applyNumberFormat="1" applyFont="1" applyFill="1" applyBorder="1" applyAlignment="1">
      <alignment vertical="center"/>
    </xf>
    <xf numFmtId="1" fontId="9" fillId="0" borderId="8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6" fillId="8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17" fillId="0" borderId="1" xfId="6" applyFont="1" applyBorder="1" applyAlignment="1">
      <alignment horizontal="left" vertical="center"/>
    </xf>
    <xf numFmtId="0" fontId="17" fillId="8" borderId="3" xfId="6" applyFont="1" applyFill="1" applyBorder="1" applyAlignment="1">
      <alignment vertical="center"/>
    </xf>
    <xf numFmtId="0" fontId="2" fillId="8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8" borderId="4" xfId="0" applyFont="1" applyFill="1" applyBorder="1" applyAlignment="1">
      <alignment horizontal="left" vertical="center"/>
    </xf>
    <xf numFmtId="17" fontId="2" fillId="0" borderId="5" xfId="0" applyNumberFormat="1" applyFont="1" applyBorder="1" applyAlignment="1">
      <alignment horizontal="left" vertical="center"/>
    </xf>
    <xf numFmtId="188" fontId="6" fillId="3" borderId="7" xfId="2" applyNumberFormat="1" applyFont="1" applyFill="1" applyBorder="1" applyAlignment="1">
      <alignment horizontal="right" vertical="center" wrapText="1"/>
    </xf>
    <xf numFmtId="188" fontId="6" fillId="8" borderId="0" xfId="2" applyNumberFormat="1" applyFont="1" applyFill="1" applyAlignment="1">
      <alignment horizontal="right" vertical="center" wrapText="1"/>
    </xf>
    <xf numFmtId="17" fontId="2" fillId="0" borderId="1" xfId="0" applyNumberFormat="1" applyFont="1" applyBorder="1" applyAlignment="1">
      <alignment horizontal="left" vertical="center"/>
    </xf>
    <xf numFmtId="188" fontId="6" fillId="3" borderId="7" xfId="0" applyNumberFormat="1" applyFont="1" applyFill="1" applyBorder="1" applyAlignment="1">
      <alignment vertical="center"/>
    </xf>
    <xf numFmtId="188" fontId="6" fillId="3" borderId="5" xfId="0" applyNumberFormat="1" applyFont="1" applyFill="1" applyBorder="1" applyAlignment="1">
      <alignment vertical="center"/>
    </xf>
    <xf numFmtId="0" fontId="2" fillId="8" borderId="8" xfId="0" applyFont="1" applyFill="1" applyBorder="1" applyAlignment="1">
      <alignment vertical="center"/>
    </xf>
    <xf numFmtId="2" fontId="6" fillId="3" borderId="7" xfId="0" applyNumberFormat="1" applyFont="1" applyFill="1" applyBorder="1" applyAlignment="1">
      <alignment vertical="center"/>
    </xf>
    <xf numFmtId="2" fontId="6" fillId="3" borderId="5" xfId="0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6" fillId="8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1" fontId="9" fillId="4" borderId="0" xfId="0" applyNumberFormat="1" applyFont="1" applyFill="1" applyAlignment="1">
      <alignment vertical="center"/>
    </xf>
    <xf numFmtId="1" fontId="9" fillId="9" borderId="0" xfId="0" applyNumberFormat="1" applyFont="1" applyFill="1" applyAlignment="1">
      <alignment vertical="center"/>
    </xf>
    <xf numFmtId="0" fontId="2" fillId="3" borderId="5" xfId="0" applyFont="1" applyFill="1" applyBorder="1" applyAlignment="1">
      <alignment vertical="center"/>
    </xf>
    <xf numFmtId="0" fontId="5" fillId="6" borderId="0" xfId="0" applyFont="1" applyFill="1" applyAlignment="1">
      <alignment vertical="center"/>
    </xf>
    <xf numFmtId="1" fontId="5" fillId="0" borderId="0" xfId="0" applyNumberFormat="1" applyFont="1" applyAlignment="1">
      <alignment vertical="center"/>
    </xf>
    <xf numFmtId="0" fontId="5" fillId="6" borderId="8" xfId="0" applyFont="1" applyFill="1" applyBorder="1" applyAlignment="1">
      <alignment vertical="center"/>
    </xf>
    <xf numFmtId="1" fontId="5" fillId="0" borderId="8" xfId="0" applyNumberFormat="1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17" fontId="2" fillId="0" borderId="0" xfId="0" applyNumberFormat="1" applyFont="1" applyAlignment="1">
      <alignment horizontal="left" vertical="center"/>
    </xf>
    <xf numFmtId="0" fontId="2" fillId="3" borderId="9" xfId="0" applyFont="1" applyFill="1" applyBorder="1" applyAlignment="1">
      <alignment vertical="center"/>
    </xf>
    <xf numFmtId="17" fontId="2" fillId="0" borderId="8" xfId="0" applyNumberFormat="1" applyFont="1" applyBorder="1" applyAlignment="1">
      <alignment horizontal="left" vertical="center"/>
    </xf>
    <xf numFmtId="0" fontId="23" fillId="0" borderId="0" xfId="0" applyFont="1"/>
    <xf numFmtId="188" fontId="23" fillId="0" borderId="0" xfId="0" applyNumberFormat="1" applyFont="1"/>
    <xf numFmtId="0" fontId="23" fillId="0" borderId="8" xfId="0" applyFont="1" applyBorder="1"/>
    <xf numFmtId="0" fontId="2" fillId="0" borderId="0" xfId="0" applyFont="1"/>
    <xf numFmtId="0" fontId="2" fillId="0" borderId="8" xfId="0" applyFont="1" applyBorder="1"/>
    <xf numFmtId="2" fontId="2" fillId="0" borderId="0" xfId="0" applyNumberFormat="1" applyFont="1"/>
    <xf numFmtId="1" fontId="5" fillId="10" borderId="0" xfId="0" applyNumberFormat="1" applyFont="1" applyFill="1" applyAlignment="1">
      <alignment vertical="center"/>
    </xf>
    <xf numFmtId="0" fontId="2" fillId="3" borderId="11" xfId="0" applyFont="1" applyFill="1" applyBorder="1" applyAlignment="1">
      <alignment vertical="center"/>
    </xf>
    <xf numFmtId="0" fontId="13" fillId="0" borderId="1" xfId="6" applyBorder="1" applyAlignment="1">
      <alignment horizontal="left" vertical="center"/>
    </xf>
    <xf numFmtId="17" fontId="2" fillId="0" borderId="6" xfId="0" applyNumberFormat="1" applyFont="1" applyBorder="1" applyAlignment="1">
      <alignment horizontal="left" vertical="center"/>
    </xf>
    <xf numFmtId="1" fontId="12" fillId="0" borderId="0" xfId="0" applyNumberFormat="1" applyFont="1" applyAlignment="1">
      <alignment vertical="center"/>
    </xf>
    <xf numFmtId="1" fontId="12" fillId="0" borderId="8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188" fontId="24" fillId="0" borderId="0" xfId="2" applyNumberFormat="1" applyFont="1" applyAlignment="1">
      <alignment horizontal="right" vertical="center" wrapText="1"/>
    </xf>
    <xf numFmtId="188" fontId="24" fillId="8" borderId="0" xfId="2" applyNumberFormat="1" applyFont="1" applyFill="1" applyAlignment="1">
      <alignment horizontal="right" vertical="center" wrapText="1"/>
    </xf>
    <xf numFmtId="188" fontId="24" fillId="0" borderId="0" xfId="0" applyNumberFormat="1" applyFont="1" applyAlignment="1">
      <alignment horizontal="right" vertical="center"/>
    </xf>
    <xf numFmtId="188" fontId="24" fillId="8" borderId="0" xfId="0" applyNumberFormat="1" applyFont="1" applyFill="1" applyAlignment="1">
      <alignment vertical="center"/>
    </xf>
    <xf numFmtId="191" fontId="25" fillId="0" borderId="0" xfId="0" applyNumberFormat="1" applyFont="1" applyAlignment="1">
      <alignment horizontal="center" vertical="center"/>
    </xf>
    <xf numFmtId="191" fontId="25" fillId="0" borderId="8" xfId="0" applyNumberFormat="1" applyFont="1" applyBorder="1" applyAlignment="1">
      <alignment horizontal="center"/>
    </xf>
    <xf numFmtId="191" fontId="25" fillId="0" borderId="0" xfId="0" applyNumberFormat="1" applyFont="1" applyAlignment="1">
      <alignment horizontal="center"/>
    </xf>
    <xf numFmtId="191" fontId="25" fillId="0" borderId="8" xfId="0" applyNumberFormat="1" applyFont="1" applyBorder="1" applyAlignment="1">
      <alignment horizontal="center" vertical="top"/>
    </xf>
    <xf numFmtId="191" fontId="25" fillId="0" borderId="0" xfId="0" applyNumberFormat="1" applyFont="1" applyAlignment="1">
      <alignment horizontal="center" vertical="top"/>
    </xf>
    <xf numFmtId="191" fontId="25" fillId="0" borderId="8" xfId="0" applyNumberFormat="1" applyFont="1" applyBorder="1" applyAlignment="1">
      <alignment horizontal="center" vertical="center"/>
    </xf>
    <xf numFmtId="188" fontId="25" fillId="0" borderId="0" xfId="0" applyNumberFormat="1" applyFont="1" applyAlignment="1">
      <alignment horizontal="right" vertical="center"/>
    </xf>
    <xf numFmtId="188" fontId="25" fillId="8" borderId="0" xfId="0" applyNumberFormat="1" applyFont="1" applyFill="1" applyAlignment="1">
      <alignment vertical="center"/>
    </xf>
    <xf numFmtId="188" fontId="25" fillId="0" borderId="8" xfId="0" applyNumberFormat="1" applyFont="1" applyBorder="1" applyAlignment="1">
      <alignment horizontal="right" vertical="center"/>
    </xf>
    <xf numFmtId="188" fontId="25" fillId="8" borderId="8" xfId="0" applyNumberFormat="1" applyFont="1" applyFill="1" applyBorder="1" applyAlignment="1">
      <alignment vertical="center"/>
    </xf>
    <xf numFmtId="188" fontId="26" fillId="8" borderId="0" xfId="0" applyNumberFormat="1" applyFont="1" applyFill="1" applyAlignment="1">
      <alignment vertical="center"/>
    </xf>
    <xf numFmtId="0" fontId="26" fillId="8" borderId="0" xfId="0" applyFont="1" applyFill="1" applyAlignment="1">
      <alignment vertical="center"/>
    </xf>
    <xf numFmtId="0" fontId="25" fillId="8" borderId="0" xfId="0" applyFont="1" applyFill="1" applyAlignment="1">
      <alignment vertical="center"/>
    </xf>
    <xf numFmtId="0" fontId="25" fillId="8" borderId="8" xfId="0" applyFont="1" applyFill="1" applyBorder="1" applyAlignment="1">
      <alignment vertical="center"/>
    </xf>
    <xf numFmtId="188" fontId="26" fillId="0" borderId="0" xfId="0" applyNumberFormat="1" applyFont="1" applyAlignment="1">
      <alignment horizontal="right" vertical="center"/>
    </xf>
    <xf numFmtId="188" fontId="25" fillId="0" borderId="10" xfId="0" applyNumberFormat="1" applyFont="1" applyBorder="1" applyAlignment="1">
      <alignment horizontal="right" vertical="center"/>
    </xf>
    <xf numFmtId="188" fontId="27" fillId="8" borderId="0" xfId="0" applyNumberFormat="1" applyFont="1" applyFill="1" applyAlignment="1">
      <alignment vertical="center"/>
    </xf>
    <xf numFmtId="0" fontId="26" fillId="0" borderId="0" xfId="0" applyFont="1" applyAlignment="1">
      <alignment vertical="center"/>
    </xf>
    <xf numFmtId="188" fontId="25" fillId="0" borderId="0" xfId="0" applyNumberFormat="1" applyFont="1" applyAlignment="1">
      <alignment vertical="center"/>
    </xf>
    <xf numFmtId="188" fontId="25" fillId="0" borderId="8" xfId="0" applyNumberFormat="1" applyFont="1" applyBorder="1" applyAlignment="1">
      <alignment vertical="center"/>
    </xf>
    <xf numFmtId="0" fontId="27" fillId="8" borderId="0" xfId="0" applyFont="1" applyFill="1" applyAlignment="1">
      <alignment vertical="center"/>
    </xf>
    <xf numFmtId="188" fontId="26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88" fontId="31" fillId="0" borderId="0" xfId="2" applyNumberFormat="1" applyFont="1" applyAlignment="1">
      <alignment horizontal="right" vertical="center" wrapText="1"/>
    </xf>
    <xf numFmtId="188" fontId="31" fillId="8" borderId="0" xfId="2" applyNumberFormat="1" applyFont="1" applyFill="1" applyAlignment="1">
      <alignment horizontal="right" vertical="center" wrapText="1"/>
    </xf>
    <xf numFmtId="188" fontId="31" fillId="0" borderId="8" xfId="2" applyNumberFormat="1" applyFont="1" applyBorder="1" applyAlignment="1">
      <alignment horizontal="right" vertical="center" wrapText="1"/>
    </xf>
    <xf numFmtId="188" fontId="31" fillId="8" borderId="8" xfId="2" applyNumberFormat="1" applyFont="1" applyFill="1" applyBorder="1" applyAlignment="1">
      <alignment horizontal="right" vertical="center" wrapText="1"/>
    </xf>
    <xf numFmtId="0" fontId="30" fillId="8" borderId="0" xfId="0" applyFont="1" applyFill="1" applyAlignment="1">
      <alignment vertical="center"/>
    </xf>
    <xf numFmtId="0" fontId="31" fillId="8" borderId="0" xfId="0" applyFont="1" applyFill="1" applyAlignment="1">
      <alignment vertical="center"/>
    </xf>
    <xf numFmtId="0" fontId="31" fillId="8" borderId="8" xfId="0" applyFont="1" applyFill="1" applyBorder="1" applyAlignment="1">
      <alignment vertical="center"/>
    </xf>
    <xf numFmtId="188" fontId="30" fillId="0" borderId="0" xfId="2" applyNumberFormat="1" applyFont="1" applyAlignment="1">
      <alignment horizontal="right" vertical="center" wrapText="1"/>
    </xf>
    <xf numFmtId="2" fontId="31" fillId="0" borderId="0" xfId="2" applyNumberFormat="1" applyFont="1" applyAlignment="1">
      <alignment horizontal="right" vertical="center" wrapText="1"/>
    </xf>
    <xf numFmtId="2" fontId="31" fillId="8" borderId="0" xfId="0" applyNumberFormat="1" applyFont="1" applyFill="1" applyAlignment="1">
      <alignment vertical="center"/>
    </xf>
    <xf numFmtId="2" fontId="31" fillId="0" borderId="8" xfId="2" applyNumberFormat="1" applyFont="1" applyBorder="1" applyAlignment="1">
      <alignment horizontal="right" vertical="center" wrapText="1"/>
    </xf>
    <xf numFmtId="2" fontId="31" fillId="8" borderId="8" xfId="0" applyNumberFormat="1" applyFont="1" applyFill="1" applyBorder="1" applyAlignment="1">
      <alignment vertical="center"/>
    </xf>
    <xf numFmtId="2" fontId="32" fillId="8" borderId="0" xfId="0" applyNumberFormat="1" applyFont="1" applyFill="1" applyAlignment="1">
      <alignment vertical="center"/>
    </xf>
    <xf numFmtId="0" fontId="34" fillId="7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4" fillId="8" borderId="0" xfId="0" applyFont="1" applyFill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5" fillId="4" borderId="0" xfId="0" applyFont="1" applyFill="1" applyAlignment="1">
      <alignment vertical="center"/>
    </xf>
    <xf numFmtId="1" fontId="35" fillId="4" borderId="0" xfId="0" applyNumberFormat="1" applyFont="1" applyFill="1" applyAlignment="1">
      <alignment vertical="center"/>
    </xf>
    <xf numFmtId="189" fontId="7" fillId="4" borderId="0" xfId="0" applyNumberFormat="1" applyFont="1" applyFill="1" applyAlignment="1">
      <alignment vertical="center"/>
    </xf>
    <xf numFmtId="189" fontId="7" fillId="0" borderId="0" xfId="0" applyNumberFormat="1" applyFont="1" applyAlignment="1">
      <alignment vertical="center"/>
    </xf>
    <xf numFmtId="0" fontId="2" fillId="6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1" fontId="15" fillId="2" borderId="0" xfId="0" applyNumberFormat="1" applyFont="1" applyFill="1" applyAlignment="1">
      <alignment vertical="center"/>
    </xf>
    <xf numFmtId="189" fontId="15" fillId="2" borderId="0" xfId="0" applyNumberFormat="1" applyFont="1" applyFill="1" applyAlignment="1">
      <alignment vertical="center"/>
    </xf>
    <xf numFmtId="189" fontId="15" fillId="0" borderId="0" xfId="0" applyNumberFormat="1" applyFont="1" applyAlignment="1">
      <alignment vertical="center"/>
    </xf>
    <xf numFmtId="0" fontId="15" fillId="6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7" fillId="5" borderId="0" xfId="0" applyFont="1" applyFill="1" applyAlignment="1">
      <alignment horizontal="left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2" fontId="15" fillId="0" borderId="6" xfId="0" applyNumberFormat="1" applyFont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88" fontId="15" fillId="0" borderId="1" xfId="0" applyNumberFormat="1" applyFont="1" applyBorder="1"/>
    <xf numFmtId="2" fontId="25" fillId="0" borderId="0" xfId="2" applyNumberFormat="1" applyFont="1" applyAlignment="1">
      <alignment horizontal="right" vertical="center" wrapText="1"/>
    </xf>
    <xf numFmtId="2" fontId="25" fillId="5" borderId="0" xfId="2" applyNumberFormat="1" applyFont="1" applyFill="1" applyAlignment="1">
      <alignment horizontal="right" vertical="center" wrapText="1"/>
    </xf>
    <xf numFmtId="2" fontId="26" fillId="5" borderId="0" xfId="0" applyNumberFormat="1" applyFont="1" applyFill="1" applyAlignment="1">
      <alignment vertical="center"/>
    </xf>
    <xf numFmtId="0" fontId="26" fillId="5" borderId="0" xfId="0" applyFont="1" applyFill="1" applyAlignment="1">
      <alignment vertical="center"/>
    </xf>
    <xf numFmtId="188" fontId="26" fillId="0" borderId="0" xfId="0" applyNumberFormat="1" applyFont="1" applyAlignment="1">
      <alignment horizontal="center" vertical="center"/>
    </xf>
    <xf numFmtId="2" fontId="25" fillId="0" borderId="8" xfId="2" applyNumberFormat="1" applyFont="1" applyBorder="1" applyAlignment="1">
      <alignment horizontal="right" vertical="center" wrapText="1"/>
    </xf>
    <xf numFmtId="2" fontId="25" fillId="5" borderId="8" xfId="2" applyNumberFormat="1" applyFont="1" applyFill="1" applyBorder="1" applyAlignment="1">
      <alignment horizontal="right" vertical="center" wrapText="1"/>
    </xf>
    <xf numFmtId="2" fontId="26" fillId="5" borderId="8" xfId="0" applyNumberFormat="1" applyFont="1" applyFill="1" applyBorder="1" applyAlignment="1">
      <alignment vertical="center"/>
    </xf>
    <xf numFmtId="0" fontId="26" fillId="5" borderId="8" xfId="0" applyFont="1" applyFill="1" applyBorder="1" applyAlignment="1">
      <alignment vertical="center"/>
    </xf>
    <xf numFmtId="188" fontId="26" fillId="0" borderId="8" xfId="0" applyNumberFormat="1" applyFont="1" applyBorder="1" applyAlignment="1">
      <alignment horizontal="center" vertical="center"/>
    </xf>
    <xf numFmtId="2" fontId="25" fillId="5" borderId="0" xfId="0" applyNumberFormat="1" applyFont="1" applyFill="1" applyAlignment="1">
      <alignment vertical="center"/>
    </xf>
    <xf numFmtId="0" fontId="25" fillId="5" borderId="0" xfId="0" applyFont="1" applyFill="1" applyAlignment="1">
      <alignment vertical="center"/>
    </xf>
    <xf numFmtId="188" fontId="25" fillId="0" borderId="0" xfId="0" applyNumberFormat="1" applyFont="1" applyAlignment="1">
      <alignment horizontal="center" vertical="center"/>
    </xf>
    <xf numFmtId="2" fontId="25" fillId="5" borderId="8" xfId="0" applyNumberFormat="1" applyFont="1" applyFill="1" applyBorder="1" applyAlignment="1">
      <alignment vertical="center"/>
    </xf>
    <xf numFmtId="0" fontId="25" fillId="5" borderId="8" xfId="0" applyFont="1" applyFill="1" applyBorder="1" applyAlignment="1">
      <alignment vertical="center"/>
    </xf>
    <xf numFmtId="188" fontId="25" fillId="0" borderId="8" xfId="0" applyNumberFormat="1" applyFont="1" applyBorder="1" applyAlignment="1">
      <alignment horizontal="center" vertical="center"/>
    </xf>
    <xf numFmtId="0" fontId="27" fillId="5" borderId="0" xfId="0" applyFont="1" applyFill="1" applyAlignment="1">
      <alignment vertical="center"/>
    </xf>
    <xf numFmtId="188" fontId="27" fillId="0" borderId="0" xfId="0" applyNumberFormat="1" applyFont="1" applyAlignment="1">
      <alignment horizontal="center" vertical="center"/>
    </xf>
    <xf numFmtId="2" fontId="27" fillId="5" borderId="0" xfId="2" applyNumberFormat="1" applyFont="1" applyFill="1" applyAlignment="1">
      <alignment horizontal="right" vertical="center" wrapText="1"/>
    </xf>
    <xf numFmtId="2" fontId="26" fillId="0" borderId="0" xfId="2" applyNumberFormat="1" applyFont="1" applyAlignment="1">
      <alignment horizontal="right" vertical="center" wrapText="1"/>
    </xf>
    <xf numFmtId="0" fontId="26" fillId="6" borderId="0" xfId="0" applyFont="1" applyFill="1" applyAlignment="1">
      <alignment vertical="center"/>
    </xf>
    <xf numFmtId="2" fontId="26" fillId="0" borderId="8" xfId="2" applyNumberFormat="1" applyFont="1" applyBorder="1" applyAlignment="1">
      <alignment horizontal="right" vertical="center" wrapText="1"/>
    </xf>
    <xf numFmtId="0" fontId="25" fillId="0" borderId="8" xfId="0" applyFont="1" applyBorder="1" applyAlignment="1">
      <alignment vertical="center"/>
    </xf>
    <xf numFmtId="0" fontId="26" fillId="6" borderId="8" xfId="0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5" fillId="6" borderId="0" xfId="0" applyFont="1" applyFill="1" applyAlignment="1">
      <alignment vertical="center"/>
    </xf>
    <xf numFmtId="2" fontId="37" fillId="0" borderId="0" xfId="2" applyNumberFormat="1" applyFont="1" applyAlignment="1">
      <alignment horizontal="right" vertical="center" wrapText="1"/>
    </xf>
    <xf numFmtId="2" fontId="37" fillId="5" borderId="0" xfId="0" applyNumberFormat="1" applyFont="1" applyFill="1" applyAlignment="1">
      <alignment vertical="center"/>
    </xf>
    <xf numFmtId="188" fontId="25" fillId="0" borderId="0" xfId="2" applyNumberFormat="1" applyFont="1" applyAlignment="1">
      <alignment horizontal="center" vertical="center" wrapText="1"/>
    </xf>
    <xf numFmtId="188" fontId="25" fillId="8" borderId="0" xfId="2" applyNumberFormat="1" applyFont="1" applyFill="1" applyAlignment="1">
      <alignment horizontal="right" vertical="center" wrapText="1"/>
    </xf>
    <xf numFmtId="188" fontId="26" fillId="0" borderId="0" xfId="2" applyNumberFormat="1" applyFont="1" applyAlignment="1">
      <alignment horizontal="center" vertical="center" wrapText="1"/>
    </xf>
    <xf numFmtId="188" fontId="27" fillId="8" borderId="8" xfId="0" applyNumberFormat="1" applyFont="1" applyFill="1" applyBorder="1" applyAlignment="1">
      <alignment vertical="center"/>
    </xf>
    <xf numFmtId="188" fontId="25" fillId="0" borderId="0" xfId="0" applyNumberFormat="1" applyFont="1" applyAlignment="1">
      <alignment horizontal="center"/>
    </xf>
    <xf numFmtId="188" fontId="26" fillId="8" borderId="8" xfId="0" applyNumberFormat="1" applyFont="1" applyFill="1" applyBorder="1" applyAlignment="1">
      <alignment vertical="center"/>
    </xf>
    <xf numFmtId="188" fontId="38" fillId="8" borderId="0" xfId="0" applyNumberFormat="1" applyFont="1" applyFill="1" applyAlignment="1">
      <alignment vertical="center"/>
    </xf>
    <xf numFmtId="0" fontId="38" fillId="8" borderId="0" xfId="0" applyFont="1" applyFill="1" applyAlignment="1">
      <alignment vertical="center"/>
    </xf>
    <xf numFmtId="188" fontId="38" fillId="8" borderId="0" xfId="0" applyNumberFormat="1" applyFont="1" applyFill="1" applyAlignment="1">
      <alignment horizontal="center" vertical="center"/>
    </xf>
    <xf numFmtId="188" fontId="38" fillId="0" borderId="0" xfId="0" applyNumberFormat="1" applyFont="1" applyAlignment="1">
      <alignment horizontal="right" vertical="center"/>
    </xf>
    <xf numFmtId="0" fontId="26" fillId="0" borderId="8" xfId="0" applyFont="1" applyBorder="1" applyAlignment="1">
      <alignment vertical="center"/>
    </xf>
    <xf numFmtId="1" fontId="39" fillId="4" borderId="0" xfId="0" applyNumberFormat="1" applyFont="1" applyFill="1" applyAlignment="1">
      <alignment vertical="center"/>
    </xf>
    <xf numFmtId="1" fontId="27" fillId="2" borderId="0" xfId="0" applyNumberFormat="1" applyFont="1" applyFill="1" applyAlignment="1">
      <alignment vertical="center"/>
    </xf>
    <xf numFmtId="188" fontId="38" fillId="0" borderId="8" xfId="0" applyNumberFormat="1" applyFont="1" applyBorder="1" applyAlignment="1">
      <alignment horizontal="right" vertical="center"/>
    </xf>
    <xf numFmtId="0" fontId="38" fillId="8" borderId="8" xfId="0" applyFont="1" applyFill="1" applyBorder="1" applyAlignment="1">
      <alignment vertical="center"/>
    </xf>
    <xf numFmtId="2" fontId="37" fillId="0" borderId="8" xfId="2" applyNumberFormat="1" applyFont="1" applyBorder="1" applyAlignment="1">
      <alignment horizontal="right" vertical="center" wrapText="1"/>
    </xf>
    <xf numFmtId="2" fontId="37" fillId="5" borderId="8" xfId="0" applyNumberFormat="1" applyFont="1" applyFill="1" applyBorder="1" applyAlignment="1">
      <alignment vertical="center"/>
    </xf>
    <xf numFmtId="2" fontId="30" fillId="0" borderId="0" xfId="2" applyNumberFormat="1" applyFont="1" applyAlignment="1">
      <alignment horizontal="right" vertical="center" wrapText="1"/>
    </xf>
    <xf numFmtId="2" fontId="30" fillId="8" borderId="0" xfId="0" applyNumberFormat="1" applyFont="1" applyFill="1" applyAlignment="1">
      <alignment vertical="center"/>
    </xf>
    <xf numFmtId="188" fontId="27" fillId="8" borderId="0" xfId="0" applyNumberFormat="1" applyFont="1" applyFill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0" fillId="5" borderId="8" xfId="0" applyFont="1" applyFill="1" applyBorder="1" applyAlignment="1">
      <alignment vertical="center"/>
    </xf>
    <xf numFmtId="0" fontId="9" fillId="5" borderId="8" xfId="0" applyFont="1" applyFill="1" applyBorder="1" applyAlignment="1">
      <alignment vertical="center"/>
    </xf>
    <xf numFmtId="188" fontId="40" fillId="8" borderId="0" xfId="0" applyNumberFormat="1" applyFont="1" applyFill="1" applyAlignment="1">
      <alignment horizontal="center" vertical="center"/>
    </xf>
    <xf numFmtId="188" fontId="26" fillId="0" borderId="8" xfId="0" applyNumberFormat="1" applyFont="1" applyBorder="1" applyAlignment="1">
      <alignment vertical="center"/>
    </xf>
    <xf numFmtId="17" fontId="2" fillId="0" borderId="7" xfId="0" applyNumberFormat="1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17" fontId="1" fillId="0" borderId="5" xfId="0" applyNumberFormat="1" applyFont="1" applyBorder="1" applyAlignment="1">
      <alignment horizontal="left" vertical="center"/>
    </xf>
    <xf numFmtId="2" fontId="43" fillId="0" borderId="0" xfId="2" applyNumberFormat="1" applyFont="1" applyAlignment="1">
      <alignment horizontal="right" vertical="center" wrapText="1"/>
    </xf>
    <xf numFmtId="2" fontId="43" fillId="8" borderId="0" xfId="0" applyNumberFormat="1" applyFont="1" applyFill="1" applyAlignment="1">
      <alignment vertical="center"/>
    </xf>
    <xf numFmtId="2" fontId="43" fillId="8" borderId="8" xfId="0" applyNumberFormat="1" applyFont="1" applyFill="1" applyBorder="1" applyAlignment="1">
      <alignment vertical="center"/>
    </xf>
    <xf numFmtId="0" fontId="44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40" fillId="6" borderId="8" xfId="0" applyFont="1" applyFill="1" applyBorder="1" applyAlignment="1">
      <alignment vertical="center"/>
    </xf>
    <xf numFmtId="188" fontId="38" fillId="8" borderId="8" xfId="0" applyNumberFormat="1" applyFont="1" applyFill="1" applyBorder="1" applyAlignment="1">
      <alignment horizontal="center" vertical="center"/>
    </xf>
    <xf numFmtId="188" fontId="25" fillId="0" borderId="12" xfId="0" applyNumberFormat="1" applyFont="1" applyBorder="1" applyAlignment="1">
      <alignment horizontal="right" vertical="center"/>
    </xf>
    <xf numFmtId="1" fontId="25" fillId="0" borderId="0" xfId="0" applyNumberFormat="1" applyFont="1" applyAlignment="1">
      <alignment horizontal="center" vertical="center"/>
    </xf>
    <xf numFmtId="1" fontId="25" fillId="0" borderId="10" xfId="0" applyNumberFormat="1" applyFont="1" applyBorder="1" applyAlignment="1">
      <alignment horizontal="center" vertical="center"/>
    </xf>
    <xf numFmtId="0" fontId="40" fillId="6" borderId="0" xfId="0" applyFont="1" applyFill="1" applyAlignment="1">
      <alignment vertical="center"/>
    </xf>
    <xf numFmtId="188" fontId="25" fillId="8" borderId="0" xfId="0" applyNumberFormat="1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26" fillId="9" borderId="0" xfId="0" applyFont="1" applyFill="1" applyAlignment="1">
      <alignment vertical="center"/>
    </xf>
    <xf numFmtId="0" fontId="25" fillId="9" borderId="0" xfId="0" applyFont="1" applyFill="1" applyAlignment="1">
      <alignment vertical="center"/>
    </xf>
    <xf numFmtId="0" fontId="25" fillId="4" borderId="0" xfId="0" applyFont="1" applyFill="1" applyAlignment="1">
      <alignment vertical="center"/>
    </xf>
    <xf numFmtId="0" fontId="25" fillId="6" borderId="8" xfId="0" applyFont="1" applyFill="1" applyBorder="1" applyAlignment="1">
      <alignment vertical="center"/>
    </xf>
    <xf numFmtId="1" fontId="25" fillId="0" borderId="0" xfId="0" applyNumberFormat="1" applyFont="1" applyAlignment="1">
      <alignment vertical="center"/>
    </xf>
    <xf numFmtId="0" fontId="40" fillId="0" borderId="8" xfId="0" applyFont="1" applyBorder="1" applyAlignment="1">
      <alignment vertical="center"/>
    </xf>
    <xf numFmtId="0" fontId="44" fillId="6" borderId="0" xfId="0" applyFont="1" applyFill="1" applyAlignment="1">
      <alignment vertical="center"/>
    </xf>
    <xf numFmtId="0" fontId="40" fillId="8" borderId="0" xfId="0" applyFont="1" applyFill="1" applyAlignment="1">
      <alignment vertical="center"/>
    </xf>
    <xf numFmtId="0" fontId="36" fillId="0" borderId="0" xfId="0" applyFont="1" applyAlignment="1">
      <alignment vertical="center"/>
    </xf>
    <xf numFmtId="0" fontId="15" fillId="8" borderId="0" xfId="0" applyFont="1" applyFill="1" applyAlignment="1">
      <alignment vertical="center"/>
    </xf>
    <xf numFmtId="0" fontId="2" fillId="8" borderId="1" xfId="0" applyFont="1" applyFill="1" applyBorder="1" applyAlignment="1">
      <alignment vertical="center"/>
    </xf>
    <xf numFmtId="188" fontId="15" fillId="8" borderId="6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vertical="center"/>
    </xf>
    <xf numFmtId="0" fontId="36" fillId="8" borderId="0" xfId="0" applyFont="1" applyFill="1" applyAlignment="1">
      <alignment vertical="center"/>
    </xf>
    <xf numFmtId="0" fontId="44" fillId="8" borderId="0" xfId="0" applyFont="1" applyFill="1" applyAlignment="1">
      <alignment vertical="center"/>
    </xf>
    <xf numFmtId="0" fontId="9" fillId="8" borderId="0" xfId="0" applyFont="1" applyFill="1" applyAlignment="1">
      <alignment vertical="center"/>
    </xf>
    <xf numFmtId="0" fontId="9" fillId="8" borderId="8" xfId="0" applyFont="1" applyFill="1" applyBorder="1" applyAlignment="1">
      <alignment vertical="center"/>
    </xf>
    <xf numFmtId="0" fontId="36" fillId="6" borderId="0" xfId="0" applyFont="1" applyFill="1" applyAlignment="1">
      <alignment vertical="center"/>
    </xf>
    <xf numFmtId="188" fontId="38" fillId="0" borderId="12" xfId="0" applyNumberFormat="1" applyFont="1" applyBorder="1" applyAlignment="1">
      <alignment horizontal="right" vertical="center"/>
    </xf>
    <xf numFmtId="188" fontId="38" fillId="0" borderId="10" xfId="0" applyNumberFormat="1" applyFont="1" applyBorder="1" applyAlignment="1">
      <alignment horizontal="right" vertical="center"/>
    </xf>
    <xf numFmtId="0" fontId="40" fillId="8" borderId="0" xfId="0" applyFont="1" applyFill="1" applyAlignment="1">
      <alignment horizontal="center" vertical="center"/>
    </xf>
    <xf numFmtId="0" fontId="40" fillId="8" borderId="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/>
    </xf>
    <xf numFmtId="0" fontId="38" fillId="8" borderId="0" xfId="0" applyFont="1" applyFill="1" applyAlignment="1">
      <alignment horizontal="center" vertical="center"/>
    </xf>
    <xf numFmtId="188" fontId="26" fillId="8" borderId="0" xfId="0" applyNumberFormat="1" applyFont="1" applyFill="1" applyAlignment="1">
      <alignment horizontal="center" vertical="center"/>
    </xf>
    <xf numFmtId="17" fontId="45" fillId="0" borderId="1" xfId="0" applyNumberFormat="1" applyFont="1" applyBorder="1" applyAlignment="1">
      <alignment horizontal="left" vertical="center"/>
    </xf>
    <xf numFmtId="17" fontId="45" fillId="0" borderId="5" xfId="0" applyNumberFormat="1" applyFont="1" applyBorder="1" applyAlignment="1">
      <alignment horizontal="left" vertical="center"/>
    </xf>
    <xf numFmtId="0" fontId="36" fillId="8" borderId="8" xfId="0" applyFont="1" applyFill="1" applyBorder="1" applyAlignment="1">
      <alignment vertical="center"/>
    </xf>
    <xf numFmtId="0" fontId="36" fillId="6" borderId="8" xfId="0" applyFont="1" applyFill="1" applyBorder="1" applyAlignment="1">
      <alignment vertical="center"/>
    </xf>
    <xf numFmtId="0" fontId="36" fillId="0" borderId="8" xfId="0" applyFont="1" applyBorder="1" applyAlignment="1">
      <alignment vertical="center"/>
    </xf>
    <xf numFmtId="0" fontId="6" fillId="8" borderId="8" xfId="0" applyFont="1" applyFill="1" applyBorder="1" applyAlignment="1">
      <alignment vertical="center"/>
    </xf>
    <xf numFmtId="1" fontId="25" fillId="0" borderId="8" xfId="0" applyNumberFormat="1" applyFont="1" applyBorder="1" applyAlignment="1">
      <alignment horizontal="center" vertical="center"/>
    </xf>
    <xf numFmtId="0" fontId="46" fillId="3" borderId="7" xfId="0" applyFont="1" applyFill="1" applyBorder="1" applyAlignment="1">
      <alignment vertical="center"/>
    </xf>
    <xf numFmtId="0" fontId="46" fillId="8" borderId="0" xfId="0" applyFont="1" applyFill="1" applyAlignment="1">
      <alignment vertical="center"/>
    </xf>
    <xf numFmtId="0" fontId="46" fillId="0" borderId="0" xfId="0" applyFont="1" applyAlignment="1">
      <alignment vertical="center"/>
    </xf>
    <xf numFmtId="188" fontId="28" fillId="2" borderId="0" xfId="0" applyNumberFormat="1" applyFont="1" applyFill="1" applyAlignment="1">
      <alignment vertical="center"/>
    </xf>
    <xf numFmtId="188" fontId="28" fillId="8" borderId="0" xfId="0" applyNumberFormat="1" applyFont="1" applyFill="1" applyAlignment="1">
      <alignment vertical="center"/>
    </xf>
    <xf numFmtId="188" fontId="26" fillId="0" borderId="0" xfId="0" applyNumberFormat="1" applyFont="1" applyAlignment="1">
      <alignment horizontal="left" vertical="center"/>
    </xf>
    <xf numFmtId="188" fontId="26" fillId="8" borderId="0" xfId="0" applyNumberFormat="1" applyFont="1" applyFill="1" applyAlignment="1">
      <alignment horizontal="left" vertical="center"/>
    </xf>
    <xf numFmtId="188" fontId="28" fillId="8" borderId="0" xfId="0" applyNumberFormat="1" applyFont="1" applyFill="1" applyAlignment="1">
      <alignment horizontal="left" vertical="center"/>
    </xf>
    <xf numFmtId="188" fontId="28" fillId="8" borderId="0" xfId="0" applyNumberFormat="1" applyFont="1" applyFill="1" applyAlignment="1">
      <alignment horizontal="center" vertical="center"/>
    </xf>
    <xf numFmtId="188" fontId="48" fillId="0" borderId="0" xfId="0" applyNumberFormat="1" applyFont="1" applyAlignment="1">
      <alignment vertical="center"/>
    </xf>
    <xf numFmtId="0" fontId="33" fillId="10" borderId="0" xfId="0" applyFont="1" applyFill="1" applyAlignment="1">
      <alignment vertical="center"/>
    </xf>
    <xf numFmtId="0" fontId="33" fillId="10" borderId="0" xfId="0" applyFont="1" applyFill="1" applyAlignment="1">
      <alignment horizontal="left" vertical="center"/>
    </xf>
    <xf numFmtId="0" fontId="33" fillId="10" borderId="0" xfId="0" applyFont="1" applyFill="1" applyAlignment="1">
      <alignment horizontal="center" vertical="center"/>
    </xf>
    <xf numFmtId="188" fontId="31" fillId="10" borderId="0" xfId="2" applyNumberFormat="1" applyFont="1" applyFill="1" applyAlignment="1">
      <alignment horizontal="right" vertical="center" wrapText="1"/>
    </xf>
    <xf numFmtId="188" fontId="31" fillId="10" borderId="8" xfId="2" applyNumberFormat="1" applyFont="1" applyFill="1" applyBorder="1" applyAlignment="1">
      <alignment horizontal="right" vertical="center" wrapText="1"/>
    </xf>
    <xf numFmtId="0" fontId="29" fillId="10" borderId="0" xfId="0" applyFont="1" applyFill="1" applyAlignment="1">
      <alignment vertical="center"/>
    </xf>
    <xf numFmtId="0" fontId="31" fillId="10" borderId="0" xfId="0" applyFont="1" applyFill="1" applyAlignment="1">
      <alignment vertical="center"/>
    </xf>
    <xf numFmtId="0" fontId="31" fillId="10" borderId="8" xfId="0" applyFont="1" applyFill="1" applyBorder="1" applyAlignment="1">
      <alignment vertical="center"/>
    </xf>
    <xf numFmtId="0" fontId="30" fillId="10" borderId="0" xfId="0" applyFont="1" applyFill="1" applyAlignment="1">
      <alignment vertical="center"/>
    </xf>
    <xf numFmtId="2" fontId="31" fillId="10" borderId="0" xfId="0" applyNumberFormat="1" applyFont="1" applyFill="1" applyAlignment="1">
      <alignment vertical="center"/>
    </xf>
    <xf numFmtId="2" fontId="31" fillId="10" borderId="8" xfId="0" applyNumberFormat="1" applyFont="1" applyFill="1" applyBorder="1" applyAlignment="1">
      <alignment vertical="center"/>
    </xf>
    <xf numFmtId="2" fontId="32" fillId="10" borderId="0" xfId="0" applyNumberFormat="1" applyFont="1" applyFill="1" applyAlignment="1">
      <alignment vertical="center"/>
    </xf>
    <xf numFmtId="2" fontId="30" fillId="10" borderId="0" xfId="0" applyNumberFormat="1" applyFont="1" applyFill="1" applyAlignment="1">
      <alignment vertical="center"/>
    </xf>
    <xf numFmtId="2" fontId="43" fillId="10" borderId="8" xfId="0" applyNumberFormat="1" applyFont="1" applyFill="1" applyBorder="1" applyAlignment="1">
      <alignment vertical="center"/>
    </xf>
    <xf numFmtId="2" fontId="43" fillId="10" borderId="0" xfId="0" applyNumberFormat="1" applyFont="1" applyFill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8" xfId="0" applyFont="1" applyFill="1" applyBorder="1" applyAlignment="1">
      <alignment vertical="center"/>
    </xf>
    <xf numFmtId="0" fontId="7" fillId="10" borderId="0" xfId="0" applyFont="1" applyFill="1" applyAlignment="1">
      <alignment vertical="center"/>
    </xf>
    <xf numFmtId="0" fontId="7" fillId="10" borderId="8" xfId="0" applyFont="1" applyFill="1" applyBorder="1" applyAlignment="1">
      <alignment vertical="center"/>
    </xf>
    <xf numFmtId="0" fontId="2" fillId="10" borderId="0" xfId="0" applyFont="1" applyFill="1" applyAlignment="1">
      <alignment vertical="center"/>
    </xf>
    <xf numFmtId="0" fontId="13" fillId="0" borderId="0" xfId="6"/>
    <xf numFmtId="17" fontId="6" fillId="0" borderId="0" xfId="0" applyNumberFormat="1" applyFont="1" applyAlignment="1">
      <alignment horizontal="left" vertical="center"/>
    </xf>
    <xf numFmtId="0" fontId="25" fillId="8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3" fillId="0" borderId="0" xfId="6" applyAlignment="1"/>
    <xf numFmtId="1" fontId="25" fillId="0" borderId="0" xfId="2" applyNumberFormat="1" applyFont="1" applyAlignment="1">
      <alignment horizontal="center" vertical="center" wrapText="1"/>
    </xf>
    <xf numFmtId="1" fontId="25" fillId="0" borderId="0" xfId="0" applyNumberFormat="1" applyFont="1" applyAlignment="1">
      <alignment horizontal="center"/>
    </xf>
    <xf numFmtId="1" fontId="25" fillId="0" borderId="0" xfId="7" applyNumberFormat="1" applyFont="1" applyFill="1" applyAlignment="1">
      <alignment horizontal="center"/>
    </xf>
    <xf numFmtId="1" fontId="26" fillId="7" borderId="0" xfId="0" applyNumberFormat="1" applyFont="1" applyFill="1" applyAlignment="1">
      <alignment horizontal="center" vertical="center"/>
    </xf>
    <xf numFmtId="1" fontId="26" fillId="8" borderId="0" xfId="0" applyNumberFormat="1" applyFont="1" applyFill="1" applyAlignment="1">
      <alignment horizontal="center" vertical="center"/>
    </xf>
    <xf numFmtId="0" fontId="13" fillId="0" borderId="0" xfId="6" applyAlignment="1">
      <alignment horizontal="left" vertical="center"/>
    </xf>
    <xf numFmtId="0" fontId="49" fillId="3" borderId="0" xfId="0" applyFont="1" applyFill="1" applyAlignment="1">
      <alignment vertical="center"/>
    </xf>
    <xf numFmtId="2" fontId="50" fillId="0" borderId="0" xfId="2" applyNumberFormat="1" applyFont="1" applyAlignment="1">
      <alignment horizontal="right" vertical="center" wrapText="1"/>
    </xf>
    <xf numFmtId="2" fontId="50" fillId="5" borderId="0" xfId="0" applyNumberFormat="1" applyFont="1" applyFill="1" applyAlignment="1">
      <alignment vertical="center"/>
    </xf>
    <xf numFmtId="0" fontId="51" fillId="5" borderId="0" xfId="0" applyFont="1" applyFill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52" fillId="8" borderId="0" xfId="0" applyFont="1" applyFill="1" applyAlignment="1">
      <alignment vertical="center"/>
    </xf>
    <xf numFmtId="0" fontId="52" fillId="6" borderId="0" xfId="0" applyFont="1" applyFill="1" applyAlignment="1">
      <alignment vertical="center"/>
    </xf>
    <xf numFmtId="0" fontId="53" fillId="6" borderId="0" xfId="0" applyFont="1" applyFill="1" applyAlignment="1">
      <alignment vertical="center"/>
    </xf>
    <xf numFmtId="0" fontId="53" fillId="0" borderId="0" xfId="0" applyFont="1" applyAlignment="1">
      <alignment vertical="center"/>
    </xf>
    <xf numFmtId="1" fontId="39" fillId="8" borderId="0" xfId="0" applyNumberFormat="1" applyFont="1" applyFill="1" applyAlignment="1">
      <alignment vertical="center"/>
    </xf>
    <xf numFmtId="1" fontId="27" fillId="8" borderId="0" xfId="0" applyNumberFormat="1" applyFont="1" applyFill="1" applyAlignment="1">
      <alignment vertical="center"/>
    </xf>
    <xf numFmtId="0" fontId="2" fillId="8" borderId="0" xfId="0" applyFont="1" applyFill="1" applyAlignment="1">
      <alignment horizontal="center" vertical="center"/>
    </xf>
    <xf numFmtId="2" fontId="25" fillId="8" borderId="0" xfId="2" applyNumberFormat="1" applyFont="1" applyFill="1" applyAlignment="1">
      <alignment horizontal="right" vertical="center" wrapText="1"/>
    </xf>
    <xf numFmtId="2" fontId="25" fillId="8" borderId="8" xfId="2" applyNumberFormat="1" applyFont="1" applyFill="1" applyBorder="1" applyAlignment="1">
      <alignment horizontal="right" vertical="center" wrapText="1"/>
    </xf>
    <xf numFmtId="2" fontId="26" fillId="8" borderId="0" xfId="0" applyNumberFormat="1" applyFont="1" applyFill="1" applyAlignment="1">
      <alignment vertical="center"/>
    </xf>
    <xf numFmtId="2" fontId="25" fillId="8" borderId="8" xfId="0" applyNumberFormat="1" applyFont="1" applyFill="1" applyBorder="1" applyAlignment="1">
      <alignment vertical="center"/>
    </xf>
    <xf numFmtId="2" fontId="25" fillId="8" borderId="0" xfId="0" applyNumberFormat="1" applyFont="1" applyFill="1" applyAlignment="1">
      <alignment vertical="center"/>
    </xf>
    <xf numFmtId="2" fontId="37" fillId="8" borderId="0" xfId="0" applyNumberFormat="1" applyFont="1" applyFill="1" applyAlignment="1">
      <alignment vertical="center"/>
    </xf>
    <xf numFmtId="2" fontId="37" fillId="8" borderId="8" xfId="0" applyNumberFormat="1" applyFont="1" applyFill="1" applyBorder="1" applyAlignment="1">
      <alignment vertical="center"/>
    </xf>
    <xf numFmtId="2" fontId="50" fillId="8" borderId="0" xfId="0" applyNumberFormat="1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10" fillId="8" borderId="8" xfId="0" applyFont="1" applyFill="1" applyBorder="1" applyAlignment="1">
      <alignment vertical="center"/>
    </xf>
    <xf numFmtId="2" fontId="2" fillId="0" borderId="8" xfId="0" applyNumberFormat="1" applyFont="1" applyBorder="1"/>
    <xf numFmtId="1" fontId="26" fillId="0" borderId="0" xfId="0" applyNumberFormat="1" applyFont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54" fillId="3" borderId="7" xfId="0" applyFont="1" applyFill="1" applyBorder="1" applyAlignment="1">
      <alignment vertical="center"/>
    </xf>
    <xf numFmtId="0" fontId="41" fillId="3" borderId="7" xfId="0" applyFont="1" applyFill="1" applyBorder="1" applyAlignment="1">
      <alignment vertical="center"/>
    </xf>
    <xf numFmtId="0" fontId="46" fillId="0" borderId="8" xfId="0" applyFont="1" applyBorder="1" applyAlignment="1">
      <alignment vertical="center"/>
    </xf>
    <xf numFmtId="39" fontId="55" fillId="0" borderId="8" xfId="0" applyNumberFormat="1" applyFont="1" applyBorder="1" applyAlignment="1">
      <alignment horizontal="right"/>
    </xf>
    <xf numFmtId="39" fontId="55" fillId="0" borderId="0" xfId="0" applyNumberFormat="1" applyFont="1" applyAlignment="1">
      <alignment horizontal="right"/>
    </xf>
    <xf numFmtId="0" fontId="13" fillId="0" borderId="4" xfId="6" applyBorder="1" applyAlignment="1">
      <alignment vertical="center"/>
    </xf>
    <xf numFmtId="17" fontId="6" fillId="0" borderId="1" xfId="0" applyNumberFormat="1" applyFont="1" applyBorder="1" applyAlignment="1">
      <alignment horizontal="left" vertical="center"/>
    </xf>
    <xf numFmtId="0" fontId="6" fillId="3" borderId="0" xfId="0" applyFont="1" applyFill="1" applyAlignment="1">
      <alignment vertical="center"/>
    </xf>
    <xf numFmtId="2" fontId="6" fillId="0" borderId="0" xfId="0" applyNumberFormat="1" applyFont="1"/>
    <xf numFmtId="188" fontId="56" fillId="0" borderId="0" xfId="0" applyNumberFormat="1" applyFont="1" applyAlignment="1">
      <alignment horizontal="center" vertical="center"/>
    </xf>
    <xf numFmtId="188" fontId="56" fillId="8" borderId="0" xfId="0" applyNumberFormat="1" applyFont="1" applyFill="1" applyAlignment="1">
      <alignment horizontal="center" vertical="center"/>
    </xf>
    <xf numFmtId="188" fontId="33" fillId="2" borderId="0" xfId="0" applyNumberFormat="1" applyFont="1" applyFill="1" applyAlignment="1">
      <alignment vertical="center"/>
    </xf>
    <xf numFmtId="188" fontId="33" fillId="8" borderId="0" xfId="0" applyNumberFormat="1" applyFont="1" applyFill="1" applyAlignment="1">
      <alignment vertical="center"/>
    </xf>
    <xf numFmtId="188" fontId="33" fillId="10" borderId="0" xfId="0" applyNumberFormat="1" applyFont="1" applyFill="1" applyAlignment="1">
      <alignment vertical="center"/>
    </xf>
    <xf numFmtId="188" fontId="2" fillId="3" borderId="7" xfId="0" applyNumberFormat="1" applyFont="1" applyFill="1" applyBorder="1" applyAlignment="1">
      <alignment vertical="center"/>
    </xf>
    <xf numFmtId="188" fontId="57" fillId="0" borderId="0" xfId="0" applyNumberFormat="1" applyFont="1" applyAlignment="1">
      <alignment horizontal="right" vertical="center"/>
    </xf>
    <xf numFmtId="188" fontId="57" fillId="8" borderId="0" xfId="0" applyNumberFormat="1" applyFont="1" applyFill="1" applyAlignment="1">
      <alignment vertical="center"/>
    </xf>
    <xf numFmtId="188" fontId="2" fillId="3" borderId="5" xfId="0" applyNumberFormat="1" applyFont="1" applyFill="1" applyBorder="1" applyAlignment="1">
      <alignment vertical="center"/>
    </xf>
    <xf numFmtId="188" fontId="57" fillId="0" borderId="8" xfId="0" applyNumberFormat="1" applyFont="1" applyBorder="1" applyAlignment="1">
      <alignment horizontal="right" vertical="center"/>
    </xf>
    <xf numFmtId="188" fontId="57" fillId="8" borderId="8" xfId="0" applyNumberFormat="1" applyFont="1" applyFill="1" applyBorder="1" applyAlignment="1">
      <alignment vertical="center"/>
    </xf>
    <xf numFmtId="188" fontId="26" fillId="0" borderId="8" xfId="0" applyNumberFormat="1" applyFont="1" applyBorder="1" applyAlignment="1">
      <alignment horizontal="right" vertical="center"/>
    </xf>
    <xf numFmtId="2" fontId="2" fillId="3" borderId="7" xfId="0" applyNumberFormat="1" applyFont="1" applyFill="1" applyBorder="1" applyAlignment="1">
      <alignment vertical="center"/>
    </xf>
    <xf numFmtId="2" fontId="2" fillId="3" borderId="5" xfId="0" applyNumberFormat="1" applyFont="1" applyFill="1" applyBorder="1" applyAlignment="1">
      <alignment vertical="center"/>
    </xf>
    <xf numFmtId="188" fontId="26" fillId="0" borderId="10" xfId="0" applyNumberFormat="1" applyFont="1" applyBorder="1" applyAlignment="1">
      <alignment horizontal="right" vertical="center"/>
    </xf>
    <xf numFmtId="188" fontId="26" fillId="0" borderId="12" xfId="0" applyNumberFormat="1" applyFont="1" applyBorder="1" applyAlignment="1">
      <alignment horizontal="right" vertical="center"/>
    </xf>
    <xf numFmtId="188" fontId="58" fillId="0" borderId="0" xfId="0" applyNumberFormat="1" applyFont="1" applyAlignment="1">
      <alignment horizontal="center" vertical="center"/>
    </xf>
    <xf numFmtId="17" fontId="45" fillId="0" borderId="0" xfId="0" applyNumberFormat="1" applyFont="1" applyAlignment="1">
      <alignment horizontal="left" vertical="center"/>
    </xf>
    <xf numFmtId="0" fontId="45" fillId="3" borderId="7" xfId="0" applyFont="1" applyFill="1" applyBorder="1" applyAlignment="1">
      <alignment vertical="center"/>
    </xf>
    <xf numFmtId="188" fontId="51" fillId="0" borderId="0" xfId="0" applyNumberFormat="1" applyFont="1" applyAlignment="1">
      <alignment horizontal="center" vertical="center"/>
    </xf>
    <xf numFmtId="188" fontId="51" fillId="8" borderId="0" xfId="0" applyNumberFormat="1" applyFont="1" applyFill="1" applyAlignment="1">
      <alignment horizontal="center" vertical="center"/>
    </xf>
    <xf numFmtId="188" fontId="56" fillId="8" borderId="0" xfId="2" applyNumberFormat="1" applyFont="1" applyFill="1" applyAlignment="1">
      <alignment horizontal="right" vertical="center" wrapText="1"/>
    </xf>
    <xf numFmtId="17" fontId="45" fillId="0" borderId="8" xfId="0" applyNumberFormat="1" applyFont="1" applyBorder="1" applyAlignment="1">
      <alignment horizontal="left" vertical="center"/>
    </xf>
    <xf numFmtId="0" fontId="45" fillId="3" borderId="5" xfId="0" applyFont="1" applyFill="1" applyBorder="1" applyAlignment="1">
      <alignment vertical="center"/>
    </xf>
    <xf numFmtId="0" fontId="51" fillId="8" borderId="0" xfId="0" applyFont="1" applyFill="1" applyAlignment="1">
      <alignment horizontal="center" vertical="center"/>
    </xf>
    <xf numFmtId="1" fontId="25" fillId="0" borderId="0" xfId="7" applyNumberFormat="1" applyFont="1" applyFill="1" applyAlignment="1">
      <alignment horizontal="center" vertical="center"/>
    </xf>
    <xf numFmtId="190" fontId="25" fillId="0" borderId="0" xfId="0" applyNumberFormat="1" applyFont="1" applyAlignment="1">
      <alignment horizontal="center" vertical="center"/>
    </xf>
    <xf numFmtId="0" fontId="59" fillId="3" borderId="0" xfId="0" applyFont="1" applyFill="1" applyAlignment="1">
      <alignment vertical="center"/>
    </xf>
    <xf numFmtId="0" fontId="45" fillId="3" borderId="8" xfId="0" applyFont="1" applyFill="1" applyBorder="1" applyAlignment="1">
      <alignment vertical="center"/>
    </xf>
    <xf numFmtId="0" fontId="57" fillId="8" borderId="0" xfId="0" applyFont="1" applyFill="1" applyAlignment="1">
      <alignment vertical="center"/>
    </xf>
    <xf numFmtId="0" fontId="34" fillId="11" borderId="0" xfId="0" applyFont="1" applyFill="1" applyAlignment="1">
      <alignment horizontal="center" vertical="center"/>
    </xf>
    <xf numFmtId="188" fontId="51" fillId="0" borderId="8" xfId="0" applyNumberFormat="1" applyFont="1" applyBorder="1" applyAlignment="1">
      <alignment horizontal="center" vertical="center"/>
    </xf>
    <xf numFmtId="0" fontId="51" fillId="8" borderId="8" xfId="0" applyFont="1" applyFill="1" applyBorder="1" applyAlignment="1">
      <alignment horizontal="center" vertical="center"/>
    </xf>
    <xf numFmtId="188" fontId="60" fillId="0" borderId="0" xfId="0" applyNumberFormat="1" applyFont="1" applyAlignment="1">
      <alignment horizontal="center" vertical="center"/>
    </xf>
    <xf numFmtId="188" fontId="25" fillId="8" borderId="0" xfId="2" applyNumberFormat="1" applyFont="1" applyFill="1" applyAlignment="1">
      <alignment horizontal="center" vertical="center" wrapText="1"/>
    </xf>
    <xf numFmtId="188" fontId="25" fillId="8" borderId="8" xfId="0" applyNumberFormat="1" applyFont="1" applyFill="1" applyBorder="1" applyAlignment="1">
      <alignment horizontal="center" vertical="center"/>
    </xf>
    <xf numFmtId="188" fontId="40" fillId="8" borderId="8" xfId="0" applyNumberFormat="1" applyFont="1" applyFill="1" applyBorder="1" applyAlignment="1">
      <alignment horizontal="center" vertical="center"/>
    </xf>
    <xf numFmtId="188" fontId="28" fillId="8" borderId="8" xfId="0" applyNumberFormat="1" applyFont="1" applyFill="1" applyBorder="1" applyAlignment="1">
      <alignment horizontal="center" vertical="center"/>
    </xf>
    <xf numFmtId="188" fontId="26" fillId="8" borderId="8" xfId="0" applyNumberFormat="1" applyFont="1" applyFill="1" applyBorder="1" applyAlignment="1">
      <alignment horizontal="center" vertical="center"/>
    </xf>
    <xf numFmtId="188" fontId="47" fillId="8" borderId="0" xfId="0" applyNumberFormat="1" applyFont="1" applyFill="1" applyAlignment="1">
      <alignment horizontal="center" vertical="center"/>
    </xf>
    <xf numFmtId="188" fontId="56" fillId="0" borderId="0" xfId="2" applyNumberFormat="1" applyFont="1" applyAlignment="1">
      <alignment horizontal="center" vertical="center" wrapText="1"/>
    </xf>
    <xf numFmtId="16" fontId="2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190" fontId="26" fillId="0" borderId="0" xfId="0" applyNumberFormat="1" applyFont="1" applyAlignment="1">
      <alignment horizontal="center"/>
    </xf>
    <xf numFmtId="188" fontId="26" fillId="0" borderId="0" xfId="0" applyNumberFormat="1" applyFont="1" applyAlignment="1">
      <alignment horizontal="center"/>
    </xf>
    <xf numFmtId="188" fontId="61" fillId="0" borderId="0" xfId="0" applyNumberFormat="1" applyFont="1" applyAlignment="1">
      <alignment horizontal="center" vertical="center"/>
    </xf>
    <xf numFmtId="0" fontId="44" fillId="0" borderId="8" xfId="0" applyFont="1" applyBorder="1" applyAlignment="1">
      <alignment vertical="center"/>
    </xf>
    <xf numFmtId="0" fontId="44" fillId="8" borderId="8" xfId="0" applyFont="1" applyFill="1" applyBorder="1" applyAlignment="1">
      <alignment vertical="center"/>
    </xf>
    <xf numFmtId="0" fontId="44" fillId="6" borderId="8" xfId="0" applyFont="1" applyFill="1" applyBorder="1" applyAlignment="1">
      <alignment vertical="center"/>
    </xf>
    <xf numFmtId="0" fontId="52" fillId="4" borderId="0" xfId="0" applyFont="1" applyFill="1" applyAlignment="1">
      <alignment vertical="center"/>
    </xf>
    <xf numFmtId="1" fontId="56" fillId="0" borderId="0" xfId="0" applyNumberFormat="1" applyFont="1" applyAlignment="1">
      <alignment horizontal="center" vertical="center"/>
    </xf>
    <xf numFmtId="191" fontId="56" fillId="0" borderId="0" xfId="0" applyNumberFormat="1" applyFont="1" applyAlignment="1">
      <alignment horizontal="center" vertical="center"/>
    </xf>
    <xf numFmtId="2" fontId="31" fillId="8" borderId="3" xfId="0" applyNumberFormat="1" applyFont="1" applyFill="1" applyBorder="1" applyAlignment="1">
      <alignment vertical="center"/>
    </xf>
    <xf numFmtId="0" fontId="6" fillId="10" borderId="3" xfId="0" applyFont="1" applyFill="1" applyBorder="1" applyAlignment="1">
      <alignment vertical="center"/>
    </xf>
    <xf numFmtId="188" fontId="36" fillId="8" borderId="0" xfId="0" applyNumberFormat="1" applyFont="1" applyFill="1" applyAlignment="1">
      <alignment horizontal="center" vertical="center"/>
    </xf>
    <xf numFmtId="2" fontId="30" fillId="8" borderId="3" xfId="0" applyNumberFormat="1" applyFont="1" applyFill="1" applyBorder="1" applyAlignment="1">
      <alignment vertical="center"/>
    </xf>
    <xf numFmtId="0" fontId="2" fillId="10" borderId="3" xfId="0" applyFont="1" applyFill="1" applyBorder="1" applyAlignment="1">
      <alignment vertical="center"/>
    </xf>
    <xf numFmtId="2" fontId="57" fillId="0" borderId="0" xfId="0" applyNumberFormat="1" applyFont="1" applyAlignment="1">
      <alignment vertical="center"/>
    </xf>
    <xf numFmtId="188" fontId="25" fillId="0" borderId="0" xfId="0" quotePrefix="1" applyNumberFormat="1" applyFont="1" applyAlignment="1">
      <alignment horizontal="center" vertical="center"/>
    </xf>
    <xf numFmtId="0" fontId="41" fillId="3" borderId="5" xfId="0" applyFont="1" applyFill="1" applyBorder="1" applyAlignment="1">
      <alignment vertical="center"/>
    </xf>
    <xf numFmtId="0" fontId="41" fillId="8" borderId="8" xfId="0" applyFont="1" applyFill="1" applyBorder="1" applyAlignment="1">
      <alignment vertical="center"/>
    </xf>
    <xf numFmtId="0" fontId="41" fillId="0" borderId="8" xfId="0" applyFont="1" applyBorder="1" applyAlignment="1">
      <alignment vertical="center"/>
    </xf>
    <xf numFmtId="1" fontId="60" fillId="0" borderId="8" xfId="2" applyNumberFormat="1" applyFont="1" applyBorder="1" applyAlignment="1">
      <alignment horizontal="center" vertical="center" wrapText="1"/>
    </xf>
    <xf numFmtId="188" fontId="60" fillId="0" borderId="8" xfId="2" applyNumberFormat="1" applyFont="1" applyBorder="1" applyAlignment="1">
      <alignment horizontal="center" vertical="center" wrapText="1"/>
    </xf>
    <xf numFmtId="191" fontId="60" fillId="0" borderId="8" xfId="0" applyNumberFormat="1" applyFont="1" applyBorder="1" applyAlignment="1">
      <alignment horizontal="center" vertical="center"/>
    </xf>
    <xf numFmtId="188" fontId="60" fillId="8" borderId="8" xfId="2" applyNumberFormat="1" applyFont="1" applyFill="1" applyBorder="1" applyAlignment="1">
      <alignment horizontal="right" vertical="center" wrapText="1"/>
    </xf>
    <xf numFmtId="188" fontId="56" fillId="0" borderId="8" xfId="0" applyNumberFormat="1" applyFont="1" applyBorder="1" applyAlignment="1">
      <alignment horizontal="center" vertical="center"/>
    </xf>
    <xf numFmtId="188" fontId="56" fillId="8" borderId="8" xfId="0" applyNumberFormat="1" applyFont="1" applyFill="1" applyBorder="1" applyAlignment="1">
      <alignment horizontal="center" vertical="center"/>
    </xf>
    <xf numFmtId="188" fontId="56" fillId="0" borderId="8" xfId="2" applyNumberFormat="1" applyFont="1" applyBorder="1" applyAlignment="1">
      <alignment horizontal="center" vertical="center" wrapText="1"/>
    </xf>
    <xf numFmtId="2" fontId="43" fillId="0" borderId="8" xfId="2" applyNumberFormat="1" applyFont="1" applyBorder="1" applyAlignment="1">
      <alignment horizontal="right" vertical="center" wrapText="1"/>
    </xf>
    <xf numFmtId="2" fontId="23" fillId="0" borderId="0" xfId="0" applyNumberFormat="1" applyFont="1" applyAlignment="1">
      <alignment vertical="center"/>
    </xf>
    <xf numFmtId="0" fontId="57" fillId="10" borderId="0" xfId="0" applyFont="1" applyFill="1" applyAlignment="1">
      <alignment vertical="center"/>
    </xf>
    <xf numFmtId="17" fontId="1" fillId="0" borderId="6" xfId="0" applyNumberFormat="1" applyFont="1" applyBorder="1" applyAlignment="1">
      <alignment horizontal="left" vertical="center"/>
    </xf>
    <xf numFmtId="17" fontId="62" fillId="0" borderId="1" xfId="0" applyNumberFormat="1" applyFont="1" applyBorder="1" applyAlignment="1">
      <alignment horizontal="left" vertical="center"/>
    </xf>
    <xf numFmtId="2" fontId="31" fillId="0" borderId="3" xfId="2" applyNumberFormat="1" applyFont="1" applyBorder="1" applyAlignment="1">
      <alignment horizontal="right" vertical="center" wrapText="1"/>
    </xf>
    <xf numFmtId="2" fontId="30" fillId="0" borderId="2" xfId="2" applyNumberFormat="1" applyFont="1" applyBorder="1" applyAlignment="1">
      <alignment horizontal="right" vertical="center" wrapText="1"/>
    </xf>
    <xf numFmtId="2" fontId="30" fillId="0" borderId="3" xfId="2" applyNumberFormat="1" applyFont="1" applyBorder="1" applyAlignment="1">
      <alignment horizontal="right" vertical="center" wrapText="1"/>
    </xf>
    <xf numFmtId="2" fontId="31" fillId="0" borderId="4" xfId="0" applyNumberFormat="1" applyFont="1" applyBorder="1"/>
    <xf numFmtId="2" fontId="30" fillId="0" borderId="4" xfId="0" applyNumberFormat="1" applyFont="1" applyBorder="1"/>
    <xf numFmtId="0" fontId="6" fillId="3" borderId="8" xfId="0" applyFont="1" applyFill="1" applyBorder="1" applyAlignment="1">
      <alignment vertical="center"/>
    </xf>
    <xf numFmtId="188" fontId="33" fillId="2" borderId="9" xfId="0" applyNumberFormat="1" applyFont="1" applyFill="1" applyBorder="1" applyAlignment="1">
      <alignment vertical="center"/>
    </xf>
    <xf numFmtId="0" fontId="34" fillId="0" borderId="9" xfId="0" applyFont="1" applyBorder="1"/>
    <xf numFmtId="0" fontId="34" fillId="0" borderId="9" xfId="0" applyFont="1" applyBorder="1" applyAlignment="1">
      <alignment horizontal="center" vertical="center"/>
    </xf>
    <xf numFmtId="2" fontId="30" fillId="0" borderId="9" xfId="0" applyNumberFormat="1" applyFont="1" applyBorder="1"/>
    <xf numFmtId="2" fontId="31" fillId="0" borderId="9" xfId="0" applyNumberFormat="1" applyFont="1" applyBorder="1"/>
    <xf numFmtId="2" fontId="31" fillId="0" borderId="11" xfId="0" applyNumberFormat="1" applyFont="1" applyBorder="1"/>
    <xf numFmtId="2" fontId="30" fillId="0" borderId="11" xfId="0" applyNumberFormat="1" applyFont="1" applyBorder="1"/>
    <xf numFmtId="0" fontId="2" fillId="0" borderId="9" xfId="0" applyFont="1" applyBorder="1"/>
    <xf numFmtId="2" fontId="63" fillId="0" borderId="0" xfId="0" applyNumberFormat="1" applyFont="1" applyAlignment="1">
      <alignment vertical="center"/>
    </xf>
    <xf numFmtId="2" fontId="63" fillId="0" borderId="9" xfId="0" applyNumberFormat="1" applyFont="1" applyBorder="1" applyAlignment="1">
      <alignment vertical="center"/>
    </xf>
    <xf numFmtId="2" fontId="64" fillId="0" borderId="0" xfId="0" applyNumberFormat="1" applyFont="1" applyAlignment="1">
      <alignment vertical="center"/>
    </xf>
    <xf numFmtId="188" fontId="39" fillId="0" borderId="0" xfId="0" applyNumberFormat="1" applyFont="1" applyAlignment="1">
      <alignment horizontal="center" vertical="center"/>
    </xf>
    <xf numFmtId="191" fontId="39" fillId="0" borderId="0" xfId="0" applyNumberFormat="1" applyFont="1" applyAlignment="1">
      <alignment horizontal="center" vertical="center"/>
    </xf>
    <xf numFmtId="2" fontId="65" fillId="2" borderId="8" xfId="2" applyNumberFormat="1" applyFont="1" applyFill="1" applyBorder="1" applyAlignment="1">
      <alignment horizontal="right" vertical="center" wrapText="1"/>
    </xf>
    <xf numFmtId="2" fontId="65" fillId="4" borderId="8" xfId="2" applyNumberFormat="1" applyFont="1" applyFill="1" applyBorder="1" applyAlignment="1">
      <alignment horizontal="right" vertical="center" wrapText="1"/>
    </xf>
    <xf numFmtId="2" fontId="66" fillId="4" borderId="8" xfId="2" applyNumberFormat="1" applyFont="1" applyFill="1" applyBorder="1" applyAlignment="1">
      <alignment horizontal="right" vertical="center" wrapText="1"/>
    </xf>
    <xf numFmtId="2" fontId="66" fillId="10" borderId="8" xfId="2" applyNumberFormat="1" applyFont="1" applyFill="1" applyBorder="1" applyAlignment="1">
      <alignment horizontal="right" vertical="center" wrapText="1"/>
    </xf>
    <xf numFmtId="2" fontId="65" fillId="10" borderId="8" xfId="2" applyNumberFormat="1" applyFont="1" applyFill="1" applyBorder="1" applyAlignment="1">
      <alignment horizontal="right" vertical="center" wrapText="1"/>
    </xf>
    <xf numFmtId="2" fontId="65" fillId="4" borderId="11" xfId="0" applyNumberFormat="1" applyFont="1" applyFill="1" applyBorder="1"/>
    <xf numFmtId="2" fontId="68" fillId="10" borderId="0" xfId="0" applyNumberFormat="1" applyFont="1" applyFill="1" applyAlignment="1">
      <alignment vertical="center"/>
    </xf>
    <xf numFmtId="2" fontId="68" fillId="4" borderId="0" xfId="0" applyNumberFormat="1" applyFont="1" applyFill="1" applyAlignment="1">
      <alignment vertical="center"/>
    </xf>
    <xf numFmtId="2" fontId="69" fillId="4" borderId="0" xfId="0" applyNumberFormat="1" applyFont="1" applyFill="1" applyAlignment="1">
      <alignment vertical="center"/>
    </xf>
    <xf numFmtId="2" fontId="69" fillId="10" borderId="0" xfId="0" applyNumberFormat="1" applyFont="1" applyFill="1" applyAlignment="1">
      <alignment vertical="center"/>
    </xf>
    <xf numFmtId="2" fontId="68" fillId="4" borderId="9" xfId="0" applyNumberFormat="1" applyFont="1" applyFill="1" applyBorder="1" applyAlignment="1">
      <alignment vertical="center"/>
    </xf>
    <xf numFmtId="2" fontId="69" fillId="4" borderId="9" xfId="0" applyNumberFormat="1" applyFont="1" applyFill="1" applyBorder="1" applyAlignment="1">
      <alignment vertical="center"/>
    </xf>
    <xf numFmtId="0" fontId="17" fillId="0" borderId="2" xfId="6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35">
    <cellStyle name="Comma" xfId="7" builtinId="3"/>
    <cellStyle name="Comma 2 3" xfId="5" xr:uid="{A0D46B98-3370-4B58-8270-3EEC9F299341}"/>
    <cellStyle name="Hyperlink" xfId="6" builtinId="8"/>
    <cellStyle name="Normal" xfId="0" builtinId="0"/>
    <cellStyle name="Normal 10" xfId="14" xr:uid="{0540938A-0C88-4313-A1D3-27E827C95861}"/>
    <cellStyle name="Normal 10 2" xfId="100" xr:uid="{880DAFF3-2CC4-479E-ABFC-3B9B47AA84CA}"/>
    <cellStyle name="Normal 100" xfId="54" xr:uid="{0937FCD8-FD27-41B8-A9EE-804A349C619D}"/>
    <cellStyle name="Normal 101" xfId="55" xr:uid="{FA5FB4CE-113F-487C-8318-17E414DD66A7}"/>
    <cellStyle name="Normal 102" xfId="56" xr:uid="{44E3C247-1722-4113-B47F-008C9745A61B}"/>
    <cellStyle name="Normal 103" xfId="57" xr:uid="{FB1084E7-0EF1-4C88-916D-1D5BBBFE7ABB}"/>
    <cellStyle name="Normal 104" xfId="58" xr:uid="{86B3CE92-2536-411E-82D4-EBBD7D173674}"/>
    <cellStyle name="Normal 105" xfId="59" xr:uid="{6083EDF4-F73C-4907-BBD9-1E3FC4249429}"/>
    <cellStyle name="Normal 106" xfId="60" xr:uid="{29DA1F35-CFB3-46D7-BD8D-16C86E7FD1C0}"/>
    <cellStyle name="Normal 107" xfId="61" xr:uid="{73E64993-C881-43F7-B3FF-F6237041E57F}"/>
    <cellStyle name="Normal 108" xfId="62" xr:uid="{DCE91478-DFA7-41BD-B4B7-D903C96FE83D}"/>
    <cellStyle name="Normal 109" xfId="63" xr:uid="{47FC87EE-2224-4B44-B13D-7EDE2CC8F2D0}"/>
    <cellStyle name="Normal 11" xfId="15" xr:uid="{63837E8B-E104-4B4A-877B-0CFF2FDCCE07}"/>
    <cellStyle name="Normal 11 2" xfId="101" xr:uid="{E5EFBCE1-972F-4B02-8B77-B2ACE2251D30}"/>
    <cellStyle name="Normal 110" xfId="64" xr:uid="{CB866F71-C04F-461F-B385-EAB190149F3D}"/>
    <cellStyle name="Normal 111" xfId="65" xr:uid="{FE8BEA4D-9E6C-4679-A0C0-ECF982E368EE}"/>
    <cellStyle name="Normal 112" xfId="66" xr:uid="{DD6DC680-84DE-43AB-A7C7-7C2A9931DE3E}"/>
    <cellStyle name="Normal 113" xfId="67" xr:uid="{F5BEDF11-38CC-4124-BDDA-A34A197C1A1A}"/>
    <cellStyle name="Normal 114" xfId="68" xr:uid="{FF8028A2-6A71-4942-B915-3BB326764B3D}"/>
    <cellStyle name="Normal 115" xfId="69" xr:uid="{B723487B-0F78-4222-B8F4-67D48256DC7D}"/>
    <cellStyle name="Normal 116" xfId="70" xr:uid="{6CDF354A-365D-431A-9B42-638472F76D1E}"/>
    <cellStyle name="Normal 117" xfId="71" xr:uid="{B5F2CA98-6CFC-4F0F-8CFE-02EC22E20E92}"/>
    <cellStyle name="Normal 118" xfId="72" xr:uid="{646E1B67-709E-429C-846A-424D80DB6457}"/>
    <cellStyle name="Normal 119" xfId="73" xr:uid="{FE4E6F53-7275-4302-9B0B-C28222F54808}"/>
    <cellStyle name="Normal 12" xfId="16" xr:uid="{138E3F0E-0793-4419-BA6A-E3539E2EC80E}"/>
    <cellStyle name="Normal 12 2" xfId="102" xr:uid="{5C62A579-DACF-4970-BBD9-352DD5AEEB66}"/>
    <cellStyle name="Normal 120" xfId="74" xr:uid="{067D8976-076B-4158-AA1A-959637BC5D13}"/>
    <cellStyle name="Normal 121" xfId="75" xr:uid="{E9E4A6EF-7344-4E07-84C6-DCE9C0CA223B}"/>
    <cellStyle name="Normal 122" xfId="76" xr:uid="{3A916ABF-DA09-4A56-850F-2D96867E1B7B}"/>
    <cellStyle name="Normal 123" xfId="77" xr:uid="{72678615-E683-4411-96DC-8632DAF55954}"/>
    <cellStyle name="Normal 124" xfId="78" xr:uid="{D413FFA0-A3A9-4382-93C5-0877C4A2E058}"/>
    <cellStyle name="Normal 125" xfId="79" xr:uid="{6A4AA60C-3AF0-48AD-A9BC-BB87BE7CC287}"/>
    <cellStyle name="Normal 126" xfId="80" xr:uid="{8A5C5CEE-FBC6-49DA-AB8B-51932AB95280}"/>
    <cellStyle name="Normal 127" xfId="81" xr:uid="{AEF7B302-3407-440E-B2D7-3F23002D8C93}"/>
    <cellStyle name="Normal 128" xfId="82" xr:uid="{7353F733-1758-4FA3-BDEB-BDF3212A940B}"/>
    <cellStyle name="Normal 129" xfId="83" xr:uid="{887D3F52-46A3-4A1B-8473-E18886C3B6E0}"/>
    <cellStyle name="Normal 13" xfId="17" xr:uid="{21F69353-D910-4C41-99D1-AC8CD01EBF93}"/>
    <cellStyle name="Normal 13 2" xfId="103" xr:uid="{358642FB-93E6-4A9F-9019-098A6C698ED0}"/>
    <cellStyle name="Normal 130" xfId="84" xr:uid="{850DCB98-1C18-46E1-AE8C-FE9D7BE17DCB}"/>
    <cellStyle name="Normal 131" xfId="85" xr:uid="{C71B482A-3DA6-4998-B6BF-F5CE7443D889}"/>
    <cellStyle name="Normal 132" xfId="86" xr:uid="{894D6104-4764-44F8-8EAF-40F1CE2C0E26}"/>
    <cellStyle name="Normal 133" xfId="87" xr:uid="{266F8203-760B-4078-8051-2EB9CE72EDE8}"/>
    <cellStyle name="Normal 134" xfId="88" xr:uid="{6AEFA65C-89D4-404E-B6A9-336500CF3781}"/>
    <cellStyle name="Normal 135" xfId="89" xr:uid="{59D773AB-E999-4BC2-85A5-5B752B9F6588}"/>
    <cellStyle name="Normal 136" xfId="90" xr:uid="{AC3C4706-560C-4B18-8D96-BAA48802152E}"/>
    <cellStyle name="Normal 137" xfId="91" xr:uid="{16D68EF2-8FEC-48CA-B55C-96C0E51F5B22}"/>
    <cellStyle name="Normal 14" xfId="18" xr:uid="{F5C14174-E47C-473F-8EE6-639A8C05AF8F}"/>
    <cellStyle name="Normal 14 2" xfId="104" xr:uid="{72421F9F-F8A2-44D9-822D-6D2E5EF873CA}"/>
    <cellStyle name="Normal 15" xfId="19" xr:uid="{0353440E-B503-4FB6-835D-09F5570E5B46}"/>
    <cellStyle name="Normal 15 2" xfId="105" xr:uid="{BDEDF0EB-8D94-4E9D-A38F-1CA1169E5ACC}"/>
    <cellStyle name="Normal 16" xfId="20" xr:uid="{DE079F90-78B2-454D-946A-C04FC86C4E12}"/>
    <cellStyle name="Normal 16 2" xfId="106" xr:uid="{B73E7B10-00A3-4BB7-A603-0D230FC34C59}"/>
    <cellStyle name="Normal 17" xfId="21" xr:uid="{326D6516-CD1C-4DA3-857A-A805761005C8}"/>
    <cellStyle name="Normal 17 2" xfId="107" xr:uid="{C20294B6-3718-4236-9D13-A585A2607DA6}"/>
    <cellStyle name="Normal 18" xfId="125" xr:uid="{66D4DA45-E0DE-431E-95AF-924A8CB5A7B3}"/>
    <cellStyle name="Normal 19" xfId="22" xr:uid="{33BD7446-69D4-485A-876A-987B42C83836}"/>
    <cellStyle name="Normal 19 2" xfId="108" xr:uid="{418D9BF6-4593-4E9A-AB3E-09ACF3FC7460}"/>
    <cellStyle name="Normal 2" xfId="2" xr:uid="{00000000-0005-0000-0000-000002000000}"/>
    <cellStyle name="Normal 2 10" xfId="36" xr:uid="{8CD30BB2-E369-44B4-9718-E94B745343B0}"/>
    <cellStyle name="Normal 2 10 2" xfId="120" xr:uid="{ABF22640-AB1D-4802-938B-A38FE9F45962}"/>
    <cellStyle name="Normal 2 11" xfId="37" xr:uid="{10921B54-4C22-4583-A6CF-51EEAA6C1EFB}"/>
    <cellStyle name="Normal 2 11 2" xfId="121" xr:uid="{4378B3C4-0E94-4B02-A7A1-3C962E319814}"/>
    <cellStyle name="Normal 2 12" xfId="38" xr:uid="{C49E0EC9-BAC4-4446-9F65-3A33FDBCB663}"/>
    <cellStyle name="Normal 2 12 2" xfId="122" xr:uid="{22548270-AF13-4077-84CB-140BED183001}"/>
    <cellStyle name="Normal 2 13" xfId="123" xr:uid="{434BEBE5-FD1B-4598-BFDF-D4877510EFC8}"/>
    <cellStyle name="Normal 2 14" xfId="133" xr:uid="{73DB3997-5CE6-4D5E-9F28-8D75943730D6}"/>
    <cellStyle name="Normal 2 15" xfId="132" xr:uid="{DBA86914-88EB-4E5D-9065-556F5649F505}"/>
    <cellStyle name="Normal 2 16" xfId="9" xr:uid="{04C2AAC7-0B0F-4207-8634-AF82F33C6775}"/>
    <cellStyle name="Normal 2 2" xfId="28" xr:uid="{24E652A6-FA48-4CF6-AF50-F04385D0B860}"/>
    <cellStyle name="Normal 2 2 2" xfId="112" xr:uid="{D4AB5689-7E3E-4B04-B9D7-FD4F2C12EAF0}"/>
    <cellStyle name="Normal 2 3" xfId="29" xr:uid="{3FD268D5-8729-4BF4-ADDE-18940CF74C5C}"/>
    <cellStyle name="Normal 2 3 2" xfId="113" xr:uid="{B7CEC70F-5BA4-45D7-B65C-02E06DE1C7FC}"/>
    <cellStyle name="Normal 2 4" xfId="31" xr:uid="{6A9616F0-B151-4624-8615-574AB8902681}"/>
    <cellStyle name="Normal 2 4 2" xfId="115" xr:uid="{236FD825-359F-4690-AB73-1D7B396E4742}"/>
    <cellStyle name="Normal 2 5" xfId="32" xr:uid="{CF7E22B7-FB4E-460F-9AB9-39BC45D4E847}"/>
    <cellStyle name="Normal 2 5 2" xfId="116" xr:uid="{78E305DC-2F34-4F36-ACB2-B5FDDBC6D1E5}"/>
    <cellStyle name="Normal 2 6" xfId="30" xr:uid="{D8A18E6E-82F5-4849-BC06-303FF2B120D1}"/>
    <cellStyle name="Normal 2 6 2" xfId="114" xr:uid="{6B872F94-A159-4113-B35E-51DAC112E2CE}"/>
    <cellStyle name="Normal 2 7" xfId="33" xr:uid="{99F84068-3F8C-44DA-85FF-08B1B1316EF0}"/>
    <cellStyle name="Normal 2 7 2" xfId="117" xr:uid="{07980033-58DA-4E58-9BA3-01BC5A45F014}"/>
    <cellStyle name="Normal 2 8" xfId="34" xr:uid="{714A415D-38B1-4D44-9E96-30EC3FB0EDB0}"/>
    <cellStyle name="Normal 2 8 2" xfId="118" xr:uid="{903E8266-AAE3-4CE9-BEEF-EA15A57D0F19}"/>
    <cellStyle name="Normal 2 9" xfId="35" xr:uid="{736D8248-0E22-4071-A94E-EEE16781BB3C}"/>
    <cellStyle name="Normal 2 9 2" xfId="119" xr:uid="{2612E3D0-6C9E-4785-BA1B-AF6FC7CDF3D2}"/>
    <cellStyle name="Normal 20" xfId="23" xr:uid="{76963C57-C0E6-4467-AFEE-47242AC95EDA}"/>
    <cellStyle name="Normal 20 2" xfId="109" xr:uid="{485AFF7C-E111-4DB9-83CC-8CF26AD2C012}"/>
    <cellStyle name="Normal 21" xfId="24" xr:uid="{05444114-320E-40B6-9712-5C24661A3214}"/>
    <cellStyle name="Normal 21 2" xfId="92" xr:uid="{2CE9A4E2-0A04-4281-86D9-8765D0B91847}"/>
    <cellStyle name="Normal 22" xfId="25" xr:uid="{AFC9EB3A-ED01-4EF5-A00E-F6827D272A10}"/>
    <cellStyle name="Normal 22 2" xfId="93" xr:uid="{7D2A4A4D-8AEB-46EC-A4BD-7CAD4221B536}"/>
    <cellStyle name="Normal 23" xfId="26" xr:uid="{B3087149-EBB6-4F93-897C-AA1ECD61923A}"/>
    <cellStyle name="Normal 23 2" xfId="110" xr:uid="{E92BC804-6E3A-411D-AEC9-DAF2B17B922C}"/>
    <cellStyle name="Normal 24" xfId="27" xr:uid="{8453289E-C3B7-4B01-AB49-8CFF65489904}"/>
    <cellStyle name="Normal 24 2" xfId="111" xr:uid="{5CE0893A-A0F0-46EF-B96D-2D17F3EEED76}"/>
    <cellStyle name="Normal 25" xfId="127" xr:uid="{5D509E13-C548-4E4C-A56F-544A4AFA2DBB}"/>
    <cellStyle name="Normal 26" xfId="126" xr:uid="{66CD9079-C734-42D0-A90D-2F55549D0AF5}"/>
    <cellStyle name="Normal 27" xfId="128" xr:uid="{522C869D-B9B0-4770-8867-2AAA9AB348C5}"/>
    <cellStyle name="Normal 28" xfId="131" xr:uid="{D52F559B-77C8-4210-9313-93AC44BF9DE1}"/>
    <cellStyle name="Normal 28 2" xfId="134" xr:uid="{9951F07E-40B0-43E2-ACF1-53D17CDE3FAF}"/>
    <cellStyle name="Normal 29" xfId="8" xr:uid="{364BEE4F-3AD8-4495-BA3C-199ED5396E86}"/>
    <cellStyle name="Normal 3" xfId="3" xr:uid="{478B9A34-F1DA-434B-ABD3-DA0CBFAAF83E}"/>
    <cellStyle name="Normal 3 2" xfId="95" xr:uid="{B39807BD-8FFA-4C35-A8E4-D360846A84BF}"/>
    <cellStyle name="Normal 4" xfId="124" xr:uid="{39B5CD45-E3CF-42D0-9BFF-E7D9D11E5298}"/>
    <cellStyle name="Normal 4 2" xfId="130" xr:uid="{F571FDE1-CA1F-4F36-B91B-29D32D4538A2}"/>
    <cellStyle name="Normal 5" xfId="10" xr:uid="{61DF5659-5FC6-4A53-AF45-63A1B13C5021}"/>
    <cellStyle name="Normal 5 2" xfId="1" xr:uid="{00000000-0005-0000-0000-000003000000}"/>
    <cellStyle name="Normal 5 2 2" xfId="96" xr:uid="{0FDA3DDA-7B17-4B98-A376-6611F7ACC261}"/>
    <cellStyle name="Normal 6" xfId="11" xr:uid="{5ADB3A1D-1D35-4819-B464-C76D3C241E6F}"/>
    <cellStyle name="Normal 6 2" xfId="97" xr:uid="{DF6A3D7E-81A1-49EF-8E03-413966E3A44D}"/>
    <cellStyle name="Normal 7" xfId="12" xr:uid="{9DC03E3D-AA3A-4C2C-8A98-82A5FA71FAFF}"/>
    <cellStyle name="Normal 7 2" xfId="98" xr:uid="{555C8D9F-9346-4D0D-8A09-6BE201BEDD82}"/>
    <cellStyle name="Normal 8" xfId="13" xr:uid="{58475848-121F-4D49-9893-CF3EB53FC407}"/>
    <cellStyle name="Normal 8 2" xfId="99" xr:uid="{2970F468-74D6-44EF-9CDE-1354EF1D39E1}"/>
    <cellStyle name="Normal 85" xfId="39" xr:uid="{E8CA2791-BE13-4E17-A0F6-CCA09186B7B0}"/>
    <cellStyle name="Normal 86" xfId="40" xr:uid="{12D22A62-A97D-474D-B9BF-784400027FE1}"/>
    <cellStyle name="Normal 87" xfId="41" xr:uid="{866552D7-1A53-4F0B-A22E-6ACAA8C2CDF4}"/>
    <cellStyle name="Normal 88" xfId="42" xr:uid="{C7649659-CD8B-4645-8D72-279CB0E9196A}"/>
    <cellStyle name="Normal 89" xfId="43" xr:uid="{4B1D7FA4-90E5-4A80-AC09-FEECF7F8469E}"/>
    <cellStyle name="Normal 9" xfId="94" xr:uid="{2417038A-04FC-47FF-BD0D-3C26ADC3769B}"/>
    <cellStyle name="Normal 9 2" xfId="129" xr:uid="{7F736E52-990E-4AA9-8632-3C9826A6B9DC}"/>
    <cellStyle name="Normal 90" xfId="44" xr:uid="{E91BD5AE-EF29-4689-9A24-41CE51896A71}"/>
    <cellStyle name="Normal 91" xfId="45" xr:uid="{2CC8AB92-0508-479C-9A99-8A13C9B5F375}"/>
    <cellStyle name="Normal 92" xfId="46" xr:uid="{C5D7ECA4-2A54-455C-86C4-BA7622F8BA29}"/>
    <cellStyle name="Normal 93" xfId="47" xr:uid="{8C622D3F-507B-4A0D-8FD1-BBCFD3F257D0}"/>
    <cellStyle name="Normal 94" xfId="48" xr:uid="{322FA2AD-1AC2-4006-96AC-9A306EF7A274}"/>
    <cellStyle name="Normal 95" xfId="49" xr:uid="{056BA574-F53F-4B54-8780-6B8F3AACF264}"/>
    <cellStyle name="Normal 96" xfId="50" xr:uid="{B5D33B0E-D2FB-4B97-AACA-08243155630C}"/>
    <cellStyle name="Normal 97" xfId="51" xr:uid="{5A465EC9-8478-4A5C-B6C5-8977F352EC26}"/>
    <cellStyle name="Normal 98" xfId="52" xr:uid="{48C60827-7D98-43BE-BE31-009BFACCCD9D}"/>
    <cellStyle name="Normal 99" xfId="53" xr:uid="{673BBDAE-2653-4757-9E09-C1FC63472C4A}"/>
    <cellStyle name="ปกติ 2 2" xfId="4" xr:uid="{F606A70D-932F-4FC4-8D0E-196FB6F62981}"/>
  </cellStyles>
  <dxfs count="0"/>
  <tableStyles count="0" defaultTableStyle="TableStyleMedium2" defaultPivotStyle="PivotStyleLight16"/>
  <colors>
    <mruColors>
      <color rgb="FFFF7C80"/>
      <color rgb="FF66FF33"/>
      <color rgb="FF4472C4"/>
      <color rgb="FFE2EFDA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dhp2f_59!$M$5</c:f>
              <c:strCache>
                <c:ptCount val="1"/>
                <c:pt idx="0">
                  <c:v>ดัชนีชี้นำวัฏจักรทางเศรษฐกิจอุตสาหกรรมภาคตะวันออกของไทย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dhp2f_59!$A$6:$A$82</c:f>
              <c:numCache>
                <c:formatCode>mmm\-yy</c:formatCode>
                <c:ptCount val="77"/>
                <c:pt idx="0">
                  <c:v>240697</c:v>
                </c:pt>
                <c:pt idx="1">
                  <c:v>240728</c:v>
                </c:pt>
                <c:pt idx="2">
                  <c:v>240756</c:v>
                </c:pt>
                <c:pt idx="3">
                  <c:v>240787</c:v>
                </c:pt>
                <c:pt idx="4">
                  <c:v>240817</c:v>
                </c:pt>
                <c:pt idx="5">
                  <c:v>240848</c:v>
                </c:pt>
                <c:pt idx="6">
                  <c:v>240878</c:v>
                </c:pt>
                <c:pt idx="7">
                  <c:v>240909</c:v>
                </c:pt>
                <c:pt idx="8">
                  <c:v>240940</c:v>
                </c:pt>
                <c:pt idx="9">
                  <c:v>240970</c:v>
                </c:pt>
                <c:pt idx="10">
                  <c:v>241001</c:v>
                </c:pt>
                <c:pt idx="11">
                  <c:v>241031</c:v>
                </c:pt>
                <c:pt idx="12">
                  <c:v>241062</c:v>
                </c:pt>
                <c:pt idx="13">
                  <c:v>241093</c:v>
                </c:pt>
                <c:pt idx="14">
                  <c:v>241122</c:v>
                </c:pt>
                <c:pt idx="15">
                  <c:v>241153</c:v>
                </c:pt>
                <c:pt idx="16">
                  <c:v>241183</c:v>
                </c:pt>
                <c:pt idx="17">
                  <c:v>241214</c:v>
                </c:pt>
                <c:pt idx="18">
                  <c:v>241244</c:v>
                </c:pt>
                <c:pt idx="19">
                  <c:v>241275</c:v>
                </c:pt>
                <c:pt idx="20">
                  <c:v>241306</c:v>
                </c:pt>
                <c:pt idx="21">
                  <c:v>241336</c:v>
                </c:pt>
                <c:pt idx="22">
                  <c:v>241367</c:v>
                </c:pt>
                <c:pt idx="23">
                  <c:v>241397</c:v>
                </c:pt>
                <c:pt idx="24">
                  <c:v>241428</c:v>
                </c:pt>
                <c:pt idx="25">
                  <c:v>241459</c:v>
                </c:pt>
                <c:pt idx="26">
                  <c:v>241487</c:v>
                </c:pt>
                <c:pt idx="27">
                  <c:v>241518</c:v>
                </c:pt>
                <c:pt idx="28">
                  <c:v>241548</c:v>
                </c:pt>
                <c:pt idx="29">
                  <c:v>241579</c:v>
                </c:pt>
                <c:pt idx="30">
                  <c:v>241609</c:v>
                </c:pt>
                <c:pt idx="31">
                  <c:v>241640</c:v>
                </c:pt>
                <c:pt idx="32">
                  <c:v>241671</c:v>
                </c:pt>
                <c:pt idx="33">
                  <c:v>241701</c:v>
                </c:pt>
                <c:pt idx="34">
                  <c:v>241732</c:v>
                </c:pt>
                <c:pt idx="35">
                  <c:v>241762</c:v>
                </c:pt>
                <c:pt idx="36">
                  <c:v>241793</c:v>
                </c:pt>
                <c:pt idx="37">
                  <c:v>241824</c:v>
                </c:pt>
                <c:pt idx="38">
                  <c:v>241852</c:v>
                </c:pt>
                <c:pt idx="39">
                  <c:v>241883</c:v>
                </c:pt>
                <c:pt idx="40">
                  <c:v>241913</c:v>
                </c:pt>
                <c:pt idx="41">
                  <c:v>241944</c:v>
                </c:pt>
                <c:pt idx="42">
                  <c:v>241974</c:v>
                </c:pt>
                <c:pt idx="43">
                  <c:v>242005</c:v>
                </c:pt>
                <c:pt idx="44">
                  <c:v>242036</c:v>
                </c:pt>
                <c:pt idx="45">
                  <c:v>242066</c:v>
                </c:pt>
                <c:pt idx="46">
                  <c:v>242097</c:v>
                </c:pt>
                <c:pt idx="47">
                  <c:v>242127</c:v>
                </c:pt>
                <c:pt idx="48">
                  <c:v>242158</c:v>
                </c:pt>
                <c:pt idx="49">
                  <c:v>242189</c:v>
                </c:pt>
                <c:pt idx="50">
                  <c:v>242217</c:v>
                </c:pt>
                <c:pt idx="51">
                  <c:v>242248</c:v>
                </c:pt>
                <c:pt idx="52">
                  <c:v>242278</c:v>
                </c:pt>
                <c:pt idx="53">
                  <c:v>242309</c:v>
                </c:pt>
                <c:pt idx="54">
                  <c:v>242339</c:v>
                </c:pt>
                <c:pt idx="55">
                  <c:v>242370</c:v>
                </c:pt>
                <c:pt idx="56">
                  <c:v>242401</c:v>
                </c:pt>
                <c:pt idx="57">
                  <c:v>242431</c:v>
                </c:pt>
                <c:pt idx="58">
                  <c:v>242462</c:v>
                </c:pt>
                <c:pt idx="59">
                  <c:v>242492</c:v>
                </c:pt>
                <c:pt idx="60">
                  <c:v>242523</c:v>
                </c:pt>
                <c:pt idx="61">
                  <c:v>242554</c:v>
                </c:pt>
                <c:pt idx="62">
                  <c:v>242583</c:v>
                </c:pt>
                <c:pt idx="63">
                  <c:v>242614</c:v>
                </c:pt>
                <c:pt idx="64">
                  <c:v>242644</c:v>
                </c:pt>
                <c:pt idx="65">
                  <c:v>242675</c:v>
                </c:pt>
                <c:pt idx="66">
                  <c:v>242705</c:v>
                </c:pt>
                <c:pt idx="67">
                  <c:v>242736</c:v>
                </c:pt>
                <c:pt idx="68">
                  <c:v>242767</c:v>
                </c:pt>
                <c:pt idx="69">
                  <c:v>242797</c:v>
                </c:pt>
                <c:pt idx="70">
                  <c:v>242828</c:v>
                </c:pt>
                <c:pt idx="71">
                  <c:v>242858</c:v>
                </c:pt>
                <c:pt idx="72">
                  <c:v>242889</c:v>
                </c:pt>
                <c:pt idx="73">
                  <c:v>242920</c:v>
                </c:pt>
                <c:pt idx="74">
                  <c:v>242948</c:v>
                </c:pt>
                <c:pt idx="75">
                  <c:v>242979</c:v>
                </c:pt>
                <c:pt idx="76">
                  <c:v>243009</c:v>
                </c:pt>
              </c:numCache>
            </c:numRef>
          </c:cat>
          <c:val>
            <c:numRef>
              <c:f>dhp2f_59!$M$6:$M$82</c:f>
              <c:numCache>
                <c:formatCode>0.0</c:formatCode>
                <c:ptCount val="77"/>
                <c:pt idx="0">
                  <c:v>137.53389632667992</c:v>
                </c:pt>
                <c:pt idx="1">
                  <c:v>116.43868609837557</c:v>
                </c:pt>
                <c:pt idx="2">
                  <c:v>93.00217037007279</c:v>
                </c:pt>
                <c:pt idx="3">
                  <c:v>66.19432073157752</c:v>
                </c:pt>
                <c:pt idx="4">
                  <c:v>37.424505960419758</c:v>
                </c:pt>
                <c:pt idx="5">
                  <c:v>10.059753118324977</c:v>
                </c:pt>
                <c:pt idx="6">
                  <c:v>-14.988465471067085</c:v>
                </c:pt>
                <c:pt idx="7">
                  <c:v>-37.632341563053672</c:v>
                </c:pt>
                <c:pt idx="8">
                  <c:v>-57.122871859593275</c:v>
                </c:pt>
                <c:pt idx="9">
                  <c:v>-74.100370254028661</c:v>
                </c:pt>
                <c:pt idx="10">
                  <c:v>-88.745760762729674</c:v>
                </c:pt>
                <c:pt idx="11">
                  <c:v>-99.705582674944594</c:v>
                </c:pt>
                <c:pt idx="12">
                  <c:v>-105.79270700272045</c:v>
                </c:pt>
                <c:pt idx="13">
                  <c:v>-108.93860500528105</c:v>
                </c:pt>
                <c:pt idx="14">
                  <c:v>-111.20254167866675</c:v>
                </c:pt>
                <c:pt idx="15">
                  <c:v>-113.08950101733916</c:v>
                </c:pt>
                <c:pt idx="16">
                  <c:v>-116.3708205235604</c:v>
                </c:pt>
                <c:pt idx="17">
                  <c:v>-119.86558402252888</c:v>
                </c:pt>
                <c:pt idx="18">
                  <c:v>-121.68361192835548</c:v>
                </c:pt>
                <c:pt idx="19">
                  <c:v>-121.15004395246575</c:v>
                </c:pt>
                <c:pt idx="20">
                  <c:v>-118.47792269687871</c:v>
                </c:pt>
                <c:pt idx="21">
                  <c:v>-113.15034234991975</c:v>
                </c:pt>
                <c:pt idx="22">
                  <c:v>-107.34804201205374</c:v>
                </c:pt>
                <c:pt idx="23">
                  <c:v>-103.17274948394784</c:v>
                </c:pt>
                <c:pt idx="24">
                  <c:v>-99.680642871224194</c:v>
                </c:pt>
                <c:pt idx="25">
                  <c:v>-94.153537046578677</c:v>
                </c:pt>
                <c:pt idx="26">
                  <c:v>-84.436168144389242</c:v>
                </c:pt>
                <c:pt idx="27">
                  <c:v>-70.081257576860452</c:v>
                </c:pt>
                <c:pt idx="28">
                  <c:v>-52.017741694231447</c:v>
                </c:pt>
                <c:pt idx="29">
                  <c:v>-31.813541017306555</c:v>
                </c:pt>
                <c:pt idx="30">
                  <c:v>-10.901611167960514</c:v>
                </c:pt>
                <c:pt idx="31">
                  <c:v>12.564677511734928</c:v>
                </c:pt>
                <c:pt idx="32">
                  <c:v>33.612298616626916</c:v>
                </c:pt>
                <c:pt idx="33">
                  <c:v>51.136375642854894</c:v>
                </c:pt>
                <c:pt idx="34">
                  <c:v>62.729310543937231</c:v>
                </c:pt>
                <c:pt idx="35">
                  <c:v>62.835663775040345</c:v>
                </c:pt>
                <c:pt idx="36">
                  <c:v>57.122718849996083</c:v>
                </c:pt>
                <c:pt idx="37">
                  <c:v>50.82838736120442</c:v>
                </c:pt>
                <c:pt idx="38">
                  <c:v>49.74453119345803</c:v>
                </c:pt>
                <c:pt idx="39">
                  <c:v>52.398914587889806</c:v>
                </c:pt>
                <c:pt idx="40">
                  <c:v>54.921444529698327</c:v>
                </c:pt>
                <c:pt idx="41">
                  <c:v>54.621542324555882</c:v>
                </c:pt>
                <c:pt idx="42">
                  <c:v>52.894958921875173</c:v>
                </c:pt>
                <c:pt idx="43">
                  <c:v>52.015184223747191</c:v>
                </c:pt>
                <c:pt idx="44">
                  <c:v>56.228182142156072</c:v>
                </c:pt>
                <c:pt idx="45">
                  <c:v>67.651736449248475</c:v>
                </c:pt>
                <c:pt idx="46">
                  <c:v>77.450489466308085</c:v>
                </c:pt>
                <c:pt idx="47">
                  <c:v>80.780288337534188</c:v>
                </c:pt>
                <c:pt idx="48">
                  <c:v>70.57436416020991</c:v>
                </c:pt>
                <c:pt idx="49">
                  <c:v>44.515458471421027</c:v>
                </c:pt>
                <c:pt idx="50">
                  <c:v>1.8146165971304955</c:v>
                </c:pt>
                <c:pt idx="51">
                  <c:v>-51.857512670779542</c:v>
                </c:pt>
                <c:pt idx="52">
                  <c:v>-103.84404749295089</c:v>
                </c:pt>
                <c:pt idx="53">
                  <c:v>-142.86316154535012</c:v>
                </c:pt>
                <c:pt idx="54">
                  <c:v>-168.55329217048265</c:v>
                </c:pt>
                <c:pt idx="55">
                  <c:v>-186.66919843290279</c:v>
                </c:pt>
                <c:pt idx="56">
                  <c:v>-197.14684190480614</c:v>
                </c:pt>
                <c:pt idx="57">
                  <c:v>-198.88562725346605</c:v>
                </c:pt>
                <c:pt idx="58">
                  <c:v>-192.78323455823335</c:v>
                </c:pt>
                <c:pt idx="59">
                  <c:v>-180.73868888148715</c:v>
                </c:pt>
                <c:pt idx="60">
                  <c:v>-163.81846205250042</c:v>
                </c:pt>
                <c:pt idx="61">
                  <c:v>-148.11853797776251</c:v>
                </c:pt>
                <c:pt idx="62">
                  <c:v>-133.48493366280098</c:v>
                </c:pt>
                <c:pt idx="63">
                  <c:v>-117.28408752949787</c:v>
                </c:pt>
                <c:pt idx="64">
                  <c:v>-96.587266178249322</c:v>
                </c:pt>
                <c:pt idx="65">
                  <c:v>-73.720470321955091</c:v>
                </c:pt>
                <c:pt idx="66">
                  <c:v>-50.204686234713016</c:v>
                </c:pt>
                <c:pt idx="67">
                  <c:v>-25.175150457261239</c:v>
                </c:pt>
                <c:pt idx="68">
                  <c:v>1.8543715789119044</c:v>
                </c:pt>
                <c:pt idx="69">
                  <c:v>26.222348836146487</c:v>
                </c:pt>
                <c:pt idx="70">
                  <c:v>48.221723138800584</c:v>
                </c:pt>
                <c:pt idx="71">
                  <c:v>68.953022073336797</c:v>
                </c:pt>
                <c:pt idx="72">
                  <c:v>88.530293161701948</c:v>
                </c:pt>
                <c:pt idx="73">
                  <c:v>111.2340271298079</c:v>
                </c:pt>
                <c:pt idx="74">
                  <c:v>138.57126717373521</c:v>
                </c:pt>
                <c:pt idx="75">
                  <c:v>170.71704266263987</c:v>
                </c:pt>
                <c:pt idx="76">
                  <c:v>205.82388425123602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0-4C16-906F-23B9BD904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117792"/>
        <c:axId val="477116128"/>
      </c:lineChart>
      <c:dateAx>
        <c:axId val="47711779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77116128"/>
        <c:crosses val="autoZero"/>
        <c:auto val="1"/>
        <c:lblOffset val="100"/>
        <c:baseTimeUnit val="months"/>
      </c:dateAx>
      <c:valAx>
        <c:axId val="47711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77117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dPt>
            <c:idx val="66"/>
            <c:marker>
              <c:symbol val="circle"/>
              <c:size val="3"/>
            </c:marker>
            <c:bubble3D val="0"/>
            <c:extLst>
              <c:ext xmlns:c16="http://schemas.microsoft.com/office/drawing/2014/chart" uri="{C3380CC4-5D6E-409C-BE32-E72D297353CC}">
                <c16:uniqueId val="{00000008-E022-4A47-9E3D-B21456E132D5}"/>
              </c:ext>
            </c:extLst>
          </c:dPt>
          <c:dPt>
            <c:idx val="67"/>
            <c:marker>
              <c:symbol val="circle"/>
              <c:size val="3"/>
            </c:marker>
            <c:bubble3D val="0"/>
            <c:extLst>
              <c:ext xmlns:c16="http://schemas.microsoft.com/office/drawing/2014/chart" uri="{C3380CC4-5D6E-409C-BE32-E72D297353CC}">
                <c16:uniqueId val="{0000000E-214D-4A8C-BE86-60ED17C1EB82}"/>
              </c:ext>
            </c:extLst>
          </c:dPt>
          <c:dPt>
            <c:idx val="68"/>
            <c:marker>
              <c:symbol val="triangle"/>
              <c:size val="3"/>
            </c:marker>
            <c:bubble3D val="0"/>
            <c:extLst>
              <c:ext xmlns:c16="http://schemas.microsoft.com/office/drawing/2014/chart" uri="{C3380CC4-5D6E-409C-BE32-E72D297353CC}">
                <c16:uniqueId val="{0000000F-214D-4A8C-BE86-60ED17C1EB82}"/>
              </c:ext>
            </c:extLst>
          </c:dPt>
          <c:dPt>
            <c:idx val="69"/>
            <c:marker>
              <c:symbol val="triangle"/>
              <c:size val="3"/>
            </c:marker>
            <c:bubble3D val="0"/>
            <c:extLst>
              <c:ext xmlns:c16="http://schemas.microsoft.com/office/drawing/2014/chart" uri="{C3380CC4-5D6E-409C-BE32-E72D297353CC}">
                <c16:uniqueId val="{00000010-214D-4A8C-BE86-60ED17C1EB82}"/>
              </c:ext>
            </c:extLst>
          </c:dPt>
          <c:dPt>
            <c:idx val="70"/>
            <c:marker>
              <c:symbol val="triangle"/>
              <c:size val="3"/>
            </c:marker>
            <c:bubble3D val="0"/>
            <c:extLst>
              <c:ext xmlns:c16="http://schemas.microsoft.com/office/drawing/2014/chart" uri="{C3380CC4-5D6E-409C-BE32-E72D297353CC}">
                <c16:uniqueId val="{00000007-E022-4A47-9E3D-B21456E132D5}"/>
              </c:ext>
            </c:extLst>
          </c:dPt>
          <c:cat>
            <c:numRef>
              <c:f>Normalization!$A$6:$A$78</c:f>
              <c:numCache>
                <c:formatCode>mmm\-yy</c:formatCode>
                <c:ptCount val="73"/>
                <c:pt idx="0">
                  <c:v>240697</c:v>
                </c:pt>
                <c:pt idx="1">
                  <c:v>240728</c:v>
                </c:pt>
                <c:pt idx="2">
                  <c:v>240756</c:v>
                </c:pt>
                <c:pt idx="3">
                  <c:v>240787</c:v>
                </c:pt>
                <c:pt idx="4">
                  <c:v>240817</c:v>
                </c:pt>
                <c:pt idx="5">
                  <c:v>240848</c:v>
                </c:pt>
                <c:pt idx="6">
                  <c:v>240878</c:v>
                </c:pt>
                <c:pt idx="7">
                  <c:v>240909</c:v>
                </c:pt>
                <c:pt idx="8">
                  <c:v>240940</c:v>
                </c:pt>
                <c:pt idx="9">
                  <c:v>240970</c:v>
                </c:pt>
                <c:pt idx="10">
                  <c:v>241001</c:v>
                </c:pt>
                <c:pt idx="11">
                  <c:v>241031</c:v>
                </c:pt>
                <c:pt idx="12">
                  <c:v>241062</c:v>
                </c:pt>
                <c:pt idx="13">
                  <c:v>241093</c:v>
                </c:pt>
                <c:pt idx="14">
                  <c:v>241122</c:v>
                </c:pt>
                <c:pt idx="15">
                  <c:v>241153</c:v>
                </c:pt>
                <c:pt idx="16">
                  <c:v>241183</c:v>
                </c:pt>
                <c:pt idx="17">
                  <c:v>241214</c:v>
                </c:pt>
                <c:pt idx="18">
                  <c:v>241244</c:v>
                </c:pt>
                <c:pt idx="19">
                  <c:v>241275</c:v>
                </c:pt>
                <c:pt idx="20">
                  <c:v>241306</c:v>
                </c:pt>
                <c:pt idx="21">
                  <c:v>241336</c:v>
                </c:pt>
                <c:pt idx="22">
                  <c:v>241367</c:v>
                </c:pt>
                <c:pt idx="23">
                  <c:v>241397</c:v>
                </c:pt>
                <c:pt idx="24">
                  <c:v>241428</c:v>
                </c:pt>
                <c:pt idx="25">
                  <c:v>241459</c:v>
                </c:pt>
                <c:pt idx="26">
                  <c:v>241487</c:v>
                </c:pt>
                <c:pt idx="27">
                  <c:v>241518</c:v>
                </c:pt>
                <c:pt idx="28">
                  <c:v>241548</c:v>
                </c:pt>
                <c:pt idx="29">
                  <c:v>241579</c:v>
                </c:pt>
                <c:pt idx="30">
                  <c:v>241609</c:v>
                </c:pt>
                <c:pt idx="31">
                  <c:v>241640</c:v>
                </c:pt>
                <c:pt idx="32">
                  <c:v>241671</c:v>
                </c:pt>
                <c:pt idx="33">
                  <c:v>241701</c:v>
                </c:pt>
                <c:pt idx="34">
                  <c:v>241732</c:v>
                </c:pt>
                <c:pt idx="35">
                  <c:v>241762</c:v>
                </c:pt>
                <c:pt idx="36">
                  <c:v>241793</c:v>
                </c:pt>
                <c:pt idx="37">
                  <c:v>241824</c:v>
                </c:pt>
                <c:pt idx="38">
                  <c:v>241852</c:v>
                </c:pt>
                <c:pt idx="39">
                  <c:v>241883</c:v>
                </c:pt>
                <c:pt idx="40">
                  <c:v>241913</c:v>
                </c:pt>
                <c:pt idx="41">
                  <c:v>241944</c:v>
                </c:pt>
                <c:pt idx="42">
                  <c:v>241974</c:v>
                </c:pt>
                <c:pt idx="43">
                  <c:v>242005</c:v>
                </c:pt>
                <c:pt idx="44">
                  <c:v>242036</c:v>
                </c:pt>
                <c:pt idx="45">
                  <c:v>242066</c:v>
                </c:pt>
                <c:pt idx="46">
                  <c:v>242097</c:v>
                </c:pt>
                <c:pt idx="47">
                  <c:v>242127</c:v>
                </c:pt>
                <c:pt idx="48">
                  <c:v>242158</c:v>
                </c:pt>
                <c:pt idx="49">
                  <c:v>242189</c:v>
                </c:pt>
                <c:pt idx="50">
                  <c:v>242217</c:v>
                </c:pt>
                <c:pt idx="51">
                  <c:v>242248</c:v>
                </c:pt>
                <c:pt idx="52">
                  <c:v>242278</c:v>
                </c:pt>
                <c:pt idx="53">
                  <c:v>242309</c:v>
                </c:pt>
                <c:pt idx="54">
                  <c:v>242339</c:v>
                </c:pt>
                <c:pt idx="55">
                  <c:v>242370</c:v>
                </c:pt>
                <c:pt idx="56">
                  <c:v>242401</c:v>
                </c:pt>
                <c:pt idx="57">
                  <c:v>242431</c:v>
                </c:pt>
                <c:pt idx="58">
                  <c:v>242462</c:v>
                </c:pt>
                <c:pt idx="59">
                  <c:v>242492</c:v>
                </c:pt>
                <c:pt idx="60">
                  <c:v>242523</c:v>
                </c:pt>
                <c:pt idx="61">
                  <c:v>242554</c:v>
                </c:pt>
                <c:pt idx="62">
                  <c:v>242583</c:v>
                </c:pt>
                <c:pt idx="63">
                  <c:v>242614</c:v>
                </c:pt>
                <c:pt idx="64">
                  <c:v>242644</c:v>
                </c:pt>
                <c:pt idx="65">
                  <c:v>242675</c:v>
                </c:pt>
                <c:pt idx="66">
                  <c:v>242705</c:v>
                </c:pt>
                <c:pt idx="67">
                  <c:v>242736</c:v>
                </c:pt>
                <c:pt idx="68">
                  <c:v>242767</c:v>
                </c:pt>
                <c:pt idx="69">
                  <c:v>242797</c:v>
                </c:pt>
                <c:pt idx="70">
                  <c:v>242828</c:v>
                </c:pt>
                <c:pt idx="71">
                  <c:v>242858</c:v>
                </c:pt>
                <c:pt idx="72">
                  <c:v>242889</c:v>
                </c:pt>
              </c:numCache>
            </c:numRef>
          </c:cat>
          <c:val>
            <c:numRef>
              <c:f>Normalization!$M$6:$M$78</c:f>
              <c:numCache>
                <c:formatCode>0.00</c:formatCode>
                <c:ptCount val="73"/>
                <c:pt idx="0">
                  <c:v>-0.83455706612782632</c:v>
                </c:pt>
                <c:pt idx="1">
                  <c:v>-0.78404127135019919</c:v>
                </c:pt>
                <c:pt idx="2">
                  <c:v>-0.73933883928012745</c:v>
                </c:pt>
                <c:pt idx="3">
                  <c:v>-0.70515561753254463</c:v>
                </c:pt>
                <c:pt idx="4">
                  <c:v>-0.68796219488408572</c:v>
                </c:pt>
                <c:pt idx="5">
                  <c:v>-0.6919646665771455</c:v>
                </c:pt>
                <c:pt idx="6">
                  <c:v>-0.72386306262463118</c:v>
                </c:pt>
                <c:pt idx="7">
                  <c:v>-0.77595267527692002</c:v>
                </c:pt>
                <c:pt idx="8">
                  <c:v>-0.83685298629916971</c:v>
                </c:pt>
                <c:pt idx="9">
                  <c:v>-0.89172602426170566</c:v>
                </c:pt>
                <c:pt idx="10">
                  <c:v>-0.920118938623111</c:v>
                </c:pt>
                <c:pt idx="11">
                  <c:v>-0.90058928379135617</c:v>
                </c:pt>
                <c:pt idx="12">
                  <c:v>-0.82978264198195262</c:v>
                </c:pt>
                <c:pt idx="13">
                  <c:v>-0.70740425052129807</c:v>
                </c:pt>
                <c:pt idx="14">
                  <c:v>-0.56555727044095538</c:v>
                </c:pt>
                <c:pt idx="15">
                  <c:v>-0.43390868295252721</c:v>
                </c:pt>
                <c:pt idx="16">
                  <c:v>-0.31993228722540473</c:v>
                </c:pt>
                <c:pt idx="17">
                  <c:v>-0.23665985747351975</c:v>
                </c:pt>
                <c:pt idx="18">
                  <c:v>-0.17717685853003787</c:v>
                </c:pt>
                <c:pt idx="19">
                  <c:v>-0.1149197813962487</c:v>
                </c:pt>
                <c:pt idx="20">
                  <c:v>-3.3715849089209396E-2</c:v>
                </c:pt>
                <c:pt idx="21">
                  <c:v>8.2102835471040067E-2</c:v>
                </c:pt>
                <c:pt idx="22">
                  <c:v>0.24282405915757632</c:v>
                </c:pt>
                <c:pt idx="23">
                  <c:v>0.44319667920862693</c:v>
                </c:pt>
                <c:pt idx="24">
                  <c:v>0.67414844913454786</c:v>
                </c:pt>
                <c:pt idx="25">
                  <c:v>0.91585541537448445</c:v>
                </c:pt>
                <c:pt idx="26">
                  <c:v>1.1543484321340782</c:v>
                </c:pt>
                <c:pt idx="27">
                  <c:v>1.3891600449820294</c:v>
                </c:pt>
                <c:pt idx="28">
                  <c:v>1.6011810445626873</c:v>
                </c:pt>
                <c:pt idx="29">
                  <c:v>1.7784060169123008</c:v>
                </c:pt>
                <c:pt idx="30">
                  <c:v>1.9125276089917538</c:v>
                </c:pt>
                <c:pt idx="31">
                  <c:v>1.9957903149879272</c:v>
                </c:pt>
                <c:pt idx="32">
                  <c:v>2.0218826100637819</c:v>
                </c:pt>
                <c:pt idx="33">
                  <c:v>2.000165066547885</c:v>
                </c:pt>
                <c:pt idx="34">
                  <c:v>1.9266063005850904</c:v>
                </c:pt>
                <c:pt idx="35">
                  <c:v>1.8282245568857254</c:v>
                </c:pt>
                <c:pt idx="36">
                  <c:v>1.7483446624506884</c:v>
                </c:pt>
                <c:pt idx="37">
                  <c:v>1.6946139812598269</c:v>
                </c:pt>
                <c:pt idx="38">
                  <c:v>1.6659672199134414</c:v>
                </c:pt>
                <c:pt idx="39">
                  <c:v>1.643476853718828</c:v>
                </c:pt>
                <c:pt idx="40">
                  <c:v>1.6029217366112394</c:v>
                </c:pt>
                <c:pt idx="41">
                  <c:v>1.534213497605355</c:v>
                </c:pt>
                <c:pt idx="42">
                  <c:v>1.4291139099584209</c:v>
                </c:pt>
                <c:pt idx="43">
                  <c:v>1.2667236828339796</c:v>
                </c:pt>
                <c:pt idx="44">
                  <c:v>1.0480636904778369</c:v>
                </c:pt>
                <c:pt idx="45">
                  <c:v>0.75414203135092905</c:v>
                </c:pt>
                <c:pt idx="46">
                  <c:v>0.35310441111734359</c:v>
                </c:pt>
                <c:pt idx="47">
                  <c:v>-0.1822763087215816</c:v>
                </c:pt>
                <c:pt idx="48">
                  <c:v>-0.88260053036591546</c:v>
                </c:pt>
                <c:pt idx="49">
                  <c:v>-1.7537036161684105</c:v>
                </c:pt>
                <c:pt idx="50">
                  <c:v>-2.682852645270839</c:v>
                </c:pt>
                <c:pt idx="51">
                  <c:v>-3.4595374725241843</c:v>
                </c:pt>
                <c:pt idx="52">
                  <c:v>-3.836383759717561</c:v>
                </c:pt>
                <c:pt idx="53">
                  <c:v>-3.7742736545789786</c:v>
                </c:pt>
                <c:pt idx="54">
                  <c:v>-3.428490097520267</c:v>
                </c:pt>
                <c:pt idx="55">
                  <c:v>-2.9617248131489964</c:v>
                </c:pt>
                <c:pt idx="56">
                  <c:v>-2.475157291109034</c:v>
                </c:pt>
                <c:pt idx="57">
                  <c:v>-2.0342038145378538</c:v>
                </c:pt>
                <c:pt idx="58">
                  <c:v>-1.6479425876725113</c:v>
                </c:pt>
                <c:pt idx="59">
                  <c:v>-1.3170055676731254</c:v>
                </c:pt>
                <c:pt idx="60">
                  <c:v>-1.0492498872768072</c:v>
                </c:pt>
                <c:pt idx="61">
                  <c:v>-0.82753338546626842</c:v>
                </c:pt>
                <c:pt idx="62">
                  <c:v>-0.65239249618152984</c:v>
                </c:pt>
                <c:pt idx="63">
                  <c:v>-0.55940651715682943</c:v>
                </c:pt>
                <c:pt idx="64">
                  <c:v>-0.5556025037551775</c:v>
                </c:pt>
                <c:pt idx="65">
                  <c:v>-0.61463478637182578</c:v>
                </c:pt>
                <c:pt idx="66">
                  <c:v>-0.69263166704268453</c:v>
                </c:pt>
                <c:pt idx="67">
                  <c:v>-0.70039687924833871</c:v>
                </c:pt>
                <c:pt idx="68">
                  <c:v>-0.57122162617809047</c:v>
                </c:pt>
                <c:pt idx="69">
                  <c:v>-0.341125886820147</c:v>
                </c:pt>
                <c:pt idx="70">
                  <c:v>-6.9145036766494417E-2</c:v>
                </c:pt>
                <c:pt idx="71">
                  <c:v>0.20252694497043872</c:v>
                </c:pt>
                <c:pt idx="72">
                  <c:v>0.43882449981646776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Normalization!#REF!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D-214D-4A8C-BE86-60ED17C1E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847648"/>
        <c:axId val="107848896"/>
      </c:lineChart>
      <c:dateAx>
        <c:axId val="10784764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107848896"/>
        <c:crosses val="autoZero"/>
        <c:auto val="1"/>
        <c:lblOffset val="100"/>
        <c:baseTimeUnit val="months"/>
      </c:dateAx>
      <c:valAx>
        <c:axId val="107848896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107847648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 b="1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272442042138277E-2"/>
          <c:y val="2.6506753340145017E-2"/>
          <c:w val="0.9684030143726361"/>
          <c:h val="0.86055929818769328"/>
        </c:manualLayout>
      </c:layout>
      <c:lineChart>
        <c:grouping val="standard"/>
        <c:varyColors val="0"/>
        <c:ser>
          <c:idx val="0"/>
          <c:order val="0"/>
          <c:tx>
            <c:strRef>
              <c:f>Normalization!$C$5</c:f>
              <c:strCache>
                <c:ptCount val="1"/>
                <c:pt idx="0">
                  <c:v>BT_EXKH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2"/>
            <c:spPr>
              <a:solidFill>
                <a:schemeClr val="accent1"/>
              </a:solidFill>
              <a:ln w="12700">
                <a:solidFill>
                  <a:schemeClr val="accent1"/>
                </a:solidFill>
              </a:ln>
              <a:effectLst/>
            </c:spPr>
          </c:marker>
          <c:cat>
            <c:numRef>
              <c:f>Normalization!$A$16:$A$78</c:f>
              <c:numCache>
                <c:formatCode>mmm\-yy</c:formatCode>
                <c:ptCount val="63"/>
                <c:pt idx="0">
                  <c:v>241001</c:v>
                </c:pt>
                <c:pt idx="1">
                  <c:v>241031</c:v>
                </c:pt>
                <c:pt idx="2">
                  <c:v>241062</c:v>
                </c:pt>
                <c:pt idx="3">
                  <c:v>241093</c:v>
                </c:pt>
                <c:pt idx="4">
                  <c:v>241122</c:v>
                </c:pt>
                <c:pt idx="5">
                  <c:v>241153</c:v>
                </c:pt>
                <c:pt idx="6">
                  <c:v>241183</c:v>
                </c:pt>
                <c:pt idx="7">
                  <c:v>241214</c:v>
                </c:pt>
                <c:pt idx="8">
                  <c:v>241244</c:v>
                </c:pt>
                <c:pt idx="9">
                  <c:v>241275</c:v>
                </c:pt>
                <c:pt idx="10">
                  <c:v>241306</c:v>
                </c:pt>
                <c:pt idx="11">
                  <c:v>241336</c:v>
                </c:pt>
                <c:pt idx="12">
                  <c:v>241367</c:v>
                </c:pt>
                <c:pt idx="13">
                  <c:v>241397</c:v>
                </c:pt>
                <c:pt idx="14">
                  <c:v>241428</c:v>
                </c:pt>
                <c:pt idx="15">
                  <c:v>241459</c:v>
                </c:pt>
                <c:pt idx="16">
                  <c:v>241487</c:v>
                </c:pt>
                <c:pt idx="17">
                  <c:v>241518</c:v>
                </c:pt>
                <c:pt idx="18">
                  <c:v>241548</c:v>
                </c:pt>
                <c:pt idx="19">
                  <c:v>241579</c:v>
                </c:pt>
                <c:pt idx="20">
                  <c:v>241609</c:v>
                </c:pt>
                <c:pt idx="21">
                  <c:v>241640</c:v>
                </c:pt>
                <c:pt idx="22">
                  <c:v>241671</c:v>
                </c:pt>
                <c:pt idx="23">
                  <c:v>241701</c:v>
                </c:pt>
                <c:pt idx="24">
                  <c:v>241732</c:v>
                </c:pt>
                <c:pt idx="25">
                  <c:v>241762</c:v>
                </c:pt>
                <c:pt idx="26">
                  <c:v>241793</c:v>
                </c:pt>
                <c:pt idx="27">
                  <c:v>241824</c:v>
                </c:pt>
                <c:pt idx="28">
                  <c:v>241852</c:v>
                </c:pt>
                <c:pt idx="29">
                  <c:v>241883</c:v>
                </c:pt>
                <c:pt idx="30">
                  <c:v>241913</c:v>
                </c:pt>
                <c:pt idx="31">
                  <c:v>241944</c:v>
                </c:pt>
                <c:pt idx="32">
                  <c:v>241974</c:v>
                </c:pt>
                <c:pt idx="33">
                  <c:v>242005</c:v>
                </c:pt>
                <c:pt idx="34">
                  <c:v>242036</c:v>
                </c:pt>
                <c:pt idx="35">
                  <c:v>242066</c:v>
                </c:pt>
                <c:pt idx="36">
                  <c:v>242097</c:v>
                </c:pt>
                <c:pt idx="37">
                  <c:v>242127</c:v>
                </c:pt>
                <c:pt idx="38">
                  <c:v>242158</c:v>
                </c:pt>
                <c:pt idx="39">
                  <c:v>242189</c:v>
                </c:pt>
                <c:pt idx="40">
                  <c:v>242217</c:v>
                </c:pt>
                <c:pt idx="41">
                  <c:v>242248</c:v>
                </c:pt>
                <c:pt idx="42">
                  <c:v>242278</c:v>
                </c:pt>
                <c:pt idx="43">
                  <c:v>242309</c:v>
                </c:pt>
                <c:pt idx="44">
                  <c:v>242339</c:v>
                </c:pt>
                <c:pt idx="45">
                  <c:v>242370</c:v>
                </c:pt>
                <c:pt idx="46">
                  <c:v>242401</c:v>
                </c:pt>
                <c:pt idx="47">
                  <c:v>242431</c:v>
                </c:pt>
                <c:pt idx="48">
                  <c:v>242462</c:v>
                </c:pt>
                <c:pt idx="49">
                  <c:v>242492</c:v>
                </c:pt>
                <c:pt idx="50">
                  <c:v>242523</c:v>
                </c:pt>
                <c:pt idx="51">
                  <c:v>242554</c:v>
                </c:pt>
                <c:pt idx="52">
                  <c:v>242583</c:v>
                </c:pt>
                <c:pt idx="53">
                  <c:v>242614</c:v>
                </c:pt>
                <c:pt idx="54">
                  <c:v>242644</c:v>
                </c:pt>
                <c:pt idx="55">
                  <c:v>242675</c:v>
                </c:pt>
                <c:pt idx="56">
                  <c:v>242705</c:v>
                </c:pt>
                <c:pt idx="57">
                  <c:v>242736</c:v>
                </c:pt>
                <c:pt idx="58">
                  <c:v>242767</c:v>
                </c:pt>
                <c:pt idx="59">
                  <c:v>242797</c:v>
                </c:pt>
                <c:pt idx="60">
                  <c:v>242828</c:v>
                </c:pt>
                <c:pt idx="61">
                  <c:v>242858</c:v>
                </c:pt>
                <c:pt idx="62">
                  <c:v>242889</c:v>
                </c:pt>
              </c:numCache>
            </c:numRef>
          </c:cat>
          <c:val>
            <c:numRef>
              <c:f>Normalization!$C$16:$C$78</c:f>
              <c:numCache>
                <c:formatCode>0.0</c:formatCode>
                <c:ptCount val="63"/>
                <c:pt idx="0">
                  <c:v>-0.3610033168634631</c:v>
                </c:pt>
                <c:pt idx="1">
                  <c:v>-0.39543276920674686</c:v>
                </c:pt>
                <c:pt idx="2">
                  <c:v>-0.41508171591903115</c:v>
                </c:pt>
                <c:pt idx="3">
                  <c:v>-0.42579218127624457</c:v>
                </c:pt>
                <c:pt idx="4">
                  <c:v>-0.43371913620347419</c:v>
                </c:pt>
                <c:pt idx="5">
                  <c:v>-0.44029753838199803</c:v>
                </c:pt>
                <c:pt idx="6">
                  <c:v>-0.45104363021769961</c:v>
                </c:pt>
                <c:pt idx="7">
                  <c:v>-0.46225604737343146</c:v>
                </c:pt>
                <c:pt idx="8">
                  <c:v>-0.46811192145152575</c:v>
                </c:pt>
                <c:pt idx="9">
                  <c:v>-0.46671033068147993</c:v>
                </c:pt>
                <c:pt idx="10">
                  <c:v>-0.45883458983096809</c:v>
                </c:pt>
                <c:pt idx="11">
                  <c:v>-0.4429002396542539</c:v>
                </c:pt>
                <c:pt idx="12">
                  <c:v>-0.42581044423075648</c:v>
                </c:pt>
                <c:pt idx="13">
                  <c:v>-0.41409974792162768</c:v>
                </c:pt>
                <c:pt idx="14">
                  <c:v>-0.40476197093283106</c:v>
                </c:pt>
                <c:pt idx="15">
                  <c:v>-0.38919714267050387</c:v>
                </c:pt>
                <c:pt idx="16">
                  <c:v>-0.36063102909968392</c:v>
                </c:pt>
                <c:pt idx="17">
                  <c:v>-0.3176674676588967</c:v>
                </c:pt>
                <c:pt idx="18">
                  <c:v>-0.26312500669122285</c:v>
                </c:pt>
                <c:pt idx="19">
                  <c:v>-0.20178263617756065</c:v>
                </c:pt>
                <c:pt idx="20">
                  <c:v>-0.13798795390546295</c:v>
                </c:pt>
                <c:pt idx="21">
                  <c:v>-6.5825064979243328E-2</c:v>
                </c:pt>
                <c:pt idx="22">
                  <c:v>-7.1511057112174487E-4</c:v>
                </c:pt>
                <c:pt idx="23">
                  <c:v>5.376958059924937E-2</c:v>
                </c:pt>
                <c:pt idx="24">
                  <c:v>9.0108126226715324E-2</c:v>
                </c:pt>
                <c:pt idx="25">
                  <c:v>9.0880615866221121E-2</c:v>
                </c:pt>
                <c:pt idx="26">
                  <c:v>7.353426203955217E-2</c:v>
                </c:pt>
                <c:pt idx="27">
                  <c:v>5.4274426827236912E-2</c:v>
                </c:pt>
                <c:pt idx="28">
                  <c:v>5.1186251910984415E-2</c:v>
                </c:pt>
                <c:pt idx="29">
                  <c:v>5.985548608372631E-2</c:v>
                </c:pt>
                <c:pt idx="30">
                  <c:v>6.8353889733770837E-2</c:v>
                </c:pt>
                <c:pt idx="31">
                  <c:v>6.8331155335808358E-2</c:v>
                </c:pt>
                <c:pt idx="32">
                  <c:v>6.4123440351467553E-2</c:v>
                </c:pt>
                <c:pt idx="33">
                  <c:v>6.2901500533874236E-2</c:v>
                </c:pt>
                <c:pt idx="34">
                  <c:v>7.7868954123241713E-2</c:v>
                </c:pt>
                <c:pt idx="35">
                  <c:v>0.11569340258079105</c:v>
                </c:pt>
                <c:pt idx="36">
                  <c:v>0.14903116812903874</c:v>
                </c:pt>
                <c:pt idx="37">
                  <c:v>0.16289369822920335</c:v>
                </c:pt>
                <c:pt idx="38">
                  <c:v>0.1353651148399343</c:v>
                </c:pt>
                <c:pt idx="39">
                  <c:v>5.9284882297012252E-2</c:v>
                </c:pt>
                <c:pt idx="40">
                  <c:v>-6.8531419225503071E-2</c:v>
                </c:pt>
                <c:pt idx="41">
                  <c:v>-0.23183753891439776</c:v>
                </c:pt>
                <c:pt idx="42">
                  <c:v>-0.39251860877644595</c:v>
                </c:pt>
                <c:pt idx="43">
                  <c:v>-0.51539244818383889</c:v>
                </c:pt>
                <c:pt idx="44">
                  <c:v>-0.59829991413504613</c:v>
                </c:pt>
                <c:pt idx="45">
                  <c:v>-0.65811983100839133</c:v>
                </c:pt>
                <c:pt idx="46">
                  <c:v>-0.69393226485175286</c:v>
                </c:pt>
                <c:pt idx="47">
                  <c:v>-0.7018396608312798</c:v>
                </c:pt>
                <c:pt idx="48">
                  <c:v>-0.68459622700528222</c:v>
                </c:pt>
                <c:pt idx="49">
                  <c:v>-0.64815505780583538</c:v>
                </c:pt>
                <c:pt idx="50">
                  <c:v>-0.59585996250799722</c:v>
                </c:pt>
                <c:pt idx="51">
                  <c:v>-0.54707169676600131</c:v>
                </c:pt>
                <c:pt idx="52">
                  <c:v>-0.50122103593719958</c:v>
                </c:pt>
                <c:pt idx="53">
                  <c:v>-0.44982890926610225</c:v>
                </c:pt>
                <c:pt idx="54">
                  <c:v>-0.38381089070357638</c:v>
                </c:pt>
                <c:pt idx="55">
                  <c:v>-0.31086259908015512</c:v>
                </c:pt>
                <c:pt idx="56">
                  <c:v>-0.23621922606283194</c:v>
                </c:pt>
                <c:pt idx="57">
                  <c:v>-0.15804167557537338</c:v>
                </c:pt>
                <c:pt idx="58">
                  <c:v>-7.5332315616739504E-2</c:v>
                </c:pt>
                <c:pt idx="59">
                  <c:v>-2.0440305162680635E-3</c:v>
                </c:pt>
                <c:pt idx="60">
                  <c:v>6.3465079460109861E-2</c:v>
                </c:pt>
                <c:pt idx="61">
                  <c:v>0.12511059882052633</c:v>
                </c:pt>
                <c:pt idx="62">
                  <c:v>0.18366666000088164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85-404B-829B-122FF32ED956}"/>
            </c:ext>
          </c:extLst>
        </c:ser>
        <c:ser>
          <c:idx val="1"/>
          <c:order val="1"/>
          <c:tx>
            <c:strRef>
              <c:f>Normalization!$D$5</c:f>
              <c:strCache>
                <c:ptCount val="1"/>
                <c:pt idx="0">
                  <c:v>TISI (E)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2"/>
              </a:solidFill>
              <a:ln w="12700">
                <a:solidFill>
                  <a:schemeClr val="accent2"/>
                </a:solidFill>
              </a:ln>
              <a:effectLst/>
            </c:spPr>
          </c:marker>
          <c:cat>
            <c:numRef>
              <c:f>Normalization!$A$16:$A$78</c:f>
              <c:numCache>
                <c:formatCode>mmm\-yy</c:formatCode>
                <c:ptCount val="63"/>
                <c:pt idx="0">
                  <c:v>241001</c:v>
                </c:pt>
                <c:pt idx="1">
                  <c:v>241031</c:v>
                </c:pt>
                <c:pt idx="2">
                  <c:v>241062</c:v>
                </c:pt>
                <c:pt idx="3">
                  <c:v>241093</c:v>
                </c:pt>
                <c:pt idx="4">
                  <c:v>241122</c:v>
                </c:pt>
                <c:pt idx="5">
                  <c:v>241153</c:v>
                </c:pt>
                <c:pt idx="6">
                  <c:v>241183</c:v>
                </c:pt>
                <c:pt idx="7">
                  <c:v>241214</c:v>
                </c:pt>
                <c:pt idx="8">
                  <c:v>241244</c:v>
                </c:pt>
                <c:pt idx="9">
                  <c:v>241275</c:v>
                </c:pt>
                <c:pt idx="10">
                  <c:v>241306</c:v>
                </c:pt>
                <c:pt idx="11">
                  <c:v>241336</c:v>
                </c:pt>
                <c:pt idx="12">
                  <c:v>241367</c:v>
                </c:pt>
                <c:pt idx="13">
                  <c:v>241397</c:v>
                </c:pt>
                <c:pt idx="14">
                  <c:v>241428</c:v>
                </c:pt>
                <c:pt idx="15">
                  <c:v>241459</c:v>
                </c:pt>
                <c:pt idx="16">
                  <c:v>241487</c:v>
                </c:pt>
                <c:pt idx="17">
                  <c:v>241518</c:v>
                </c:pt>
                <c:pt idx="18">
                  <c:v>241548</c:v>
                </c:pt>
                <c:pt idx="19">
                  <c:v>241579</c:v>
                </c:pt>
                <c:pt idx="20">
                  <c:v>241609</c:v>
                </c:pt>
                <c:pt idx="21">
                  <c:v>241640</c:v>
                </c:pt>
                <c:pt idx="22">
                  <c:v>241671</c:v>
                </c:pt>
                <c:pt idx="23">
                  <c:v>241701</c:v>
                </c:pt>
                <c:pt idx="24">
                  <c:v>241732</c:v>
                </c:pt>
                <c:pt idx="25">
                  <c:v>241762</c:v>
                </c:pt>
                <c:pt idx="26">
                  <c:v>241793</c:v>
                </c:pt>
                <c:pt idx="27">
                  <c:v>241824</c:v>
                </c:pt>
                <c:pt idx="28">
                  <c:v>241852</c:v>
                </c:pt>
                <c:pt idx="29">
                  <c:v>241883</c:v>
                </c:pt>
                <c:pt idx="30">
                  <c:v>241913</c:v>
                </c:pt>
                <c:pt idx="31">
                  <c:v>241944</c:v>
                </c:pt>
                <c:pt idx="32">
                  <c:v>241974</c:v>
                </c:pt>
                <c:pt idx="33">
                  <c:v>242005</c:v>
                </c:pt>
                <c:pt idx="34">
                  <c:v>242036</c:v>
                </c:pt>
                <c:pt idx="35">
                  <c:v>242066</c:v>
                </c:pt>
                <c:pt idx="36">
                  <c:v>242097</c:v>
                </c:pt>
                <c:pt idx="37">
                  <c:v>242127</c:v>
                </c:pt>
                <c:pt idx="38">
                  <c:v>242158</c:v>
                </c:pt>
                <c:pt idx="39">
                  <c:v>242189</c:v>
                </c:pt>
                <c:pt idx="40">
                  <c:v>242217</c:v>
                </c:pt>
                <c:pt idx="41">
                  <c:v>242248</c:v>
                </c:pt>
                <c:pt idx="42">
                  <c:v>242278</c:v>
                </c:pt>
                <c:pt idx="43">
                  <c:v>242309</c:v>
                </c:pt>
                <c:pt idx="44">
                  <c:v>242339</c:v>
                </c:pt>
                <c:pt idx="45">
                  <c:v>242370</c:v>
                </c:pt>
                <c:pt idx="46">
                  <c:v>242401</c:v>
                </c:pt>
                <c:pt idx="47">
                  <c:v>242431</c:v>
                </c:pt>
                <c:pt idx="48">
                  <c:v>242462</c:v>
                </c:pt>
                <c:pt idx="49">
                  <c:v>242492</c:v>
                </c:pt>
                <c:pt idx="50">
                  <c:v>242523</c:v>
                </c:pt>
                <c:pt idx="51">
                  <c:v>242554</c:v>
                </c:pt>
                <c:pt idx="52">
                  <c:v>242583</c:v>
                </c:pt>
                <c:pt idx="53">
                  <c:v>242614</c:v>
                </c:pt>
                <c:pt idx="54">
                  <c:v>242644</c:v>
                </c:pt>
                <c:pt idx="55">
                  <c:v>242675</c:v>
                </c:pt>
                <c:pt idx="56">
                  <c:v>242705</c:v>
                </c:pt>
                <c:pt idx="57">
                  <c:v>242736</c:v>
                </c:pt>
                <c:pt idx="58">
                  <c:v>242767</c:v>
                </c:pt>
                <c:pt idx="59">
                  <c:v>242797</c:v>
                </c:pt>
                <c:pt idx="60">
                  <c:v>242828</c:v>
                </c:pt>
                <c:pt idx="61">
                  <c:v>242858</c:v>
                </c:pt>
                <c:pt idx="62">
                  <c:v>242889</c:v>
                </c:pt>
              </c:numCache>
            </c:numRef>
          </c:cat>
          <c:val>
            <c:numRef>
              <c:f>Normalization!$D$16:$D$78</c:f>
              <c:numCache>
                <c:formatCode>0.0</c:formatCode>
                <c:ptCount val="63"/>
                <c:pt idx="0">
                  <c:v>-0.30669607047767511</c:v>
                </c:pt>
                <c:pt idx="1">
                  <c:v>-0.30428943954478499</c:v>
                </c:pt>
                <c:pt idx="2">
                  <c:v>-0.2771272345333109</c:v>
                </c:pt>
                <c:pt idx="3">
                  <c:v>-0.23249304538599569</c:v>
                </c:pt>
                <c:pt idx="4">
                  <c:v>-0.17437820285922054</c:v>
                </c:pt>
                <c:pt idx="5">
                  <c:v>-0.10655524393089795</c:v>
                </c:pt>
                <c:pt idx="6">
                  <c:v>-4.4198862932830027E-2</c:v>
                </c:pt>
                <c:pt idx="7">
                  <c:v>8.0060780259634708E-3</c:v>
                </c:pt>
                <c:pt idx="8">
                  <c:v>4.3430267584892789E-2</c:v>
                </c:pt>
                <c:pt idx="9">
                  <c:v>6.7742366860622419E-2</c:v>
                </c:pt>
                <c:pt idx="10">
                  <c:v>9.0568201334223913E-2</c:v>
                </c:pt>
                <c:pt idx="11">
                  <c:v>0.11760080136297925</c:v>
                </c:pt>
                <c:pt idx="12">
                  <c:v>0.1567030993863657</c:v>
                </c:pt>
                <c:pt idx="13">
                  <c:v>0.22080304186257546</c:v>
                </c:pt>
                <c:pt idx="14">
                  <c:v>0.30551814796151333</c:v>
                </c:pt>
                <c:pt idx="15">
                  <c:v>0.41912005717133199</c:v>
                </c:pt>
                <c:pt idx="16">
                  <c:v>0.56299633747111255</c:v>
                </c:pt>
                <c:pt idx="17">
                  <c:v>0.73423256476706855</c:v>
                </c:pt>
                <c:pt idx="18">
                  <c:v>0.9145188177622422</c:v>
                </c:pt>
                <c:pt idx="19">
                  <c:v>1.0999096795559713</c:v>
                </c:pt>
                <c:pt idx="20">
                  <c:v>1.2755257198654759</c:v>
                </c:pt>
                <c:pt idx="21">
                  <c:v>1.4288611476722426</c:v>
                </c:pt>
                <c:pt idx="22">
                  <c:v>1.5501547497313315</c:v>
                </c:pt>
                <c:pt idx="23">
                  <c:v>1.637737276919089</c:v>
                </c:pt>
                <c:pt idx="24">
                  <c:v>1.6845242064479082</c:v>
                </c:pt>
                <c:pt idx="25">
                  <c:v>1.6842196563521712</c:v>
                </c:pt>
                <c:pt idx="26">
                  <c:v>1.6482141069692642</c:v>
                </c:pt>
                <c:pt idx="27">
                  <c:v>1.5904880901222602</c:v>
                </c:pt>
                <c:pt idx="28">
                  <c:v>1.5142470276334634</c:v>
                </c:pt>
                <c:pt idx="29">
                  <c:v>1.4299498016225025</c:v>
                </c:pt>
                <c:pt idx="30">
                  <c:v>1.3497063519525039</c:v>
                </c:pt>
                <c:pt idx="31">
                  <c:v>1.2644554556779886</c:v>
                </c:pt>
                <c:pt idx="32">
                  <c:v>1.1759544424382722</c:v>
                </c:pt>
                <c:pt idx="33">
                  <c:v>1.0740231913553784</c:v>
                </c:pt>
                <c:pt idx="34">
                  <c:v>0.93595030539338775</c:v>
                </c:pt>
                <c:pt idx="35">
                  <c:v>0.74295125141441709</c:v>
                </c:pt>
                <c:pt idx="36">
                  <c:v>0.48616373406809371</c:v>
                </c:pt>
                <c:pt idx="37">
                  <c:v>0.17270587223073447</c:v>
                </c:pt>
                <c:pt idx="38">
                  <c:v>-0.20229352892368035</c:v>
                </c:pt>
                <c:pt idx="39">
                  <c:v>-0.63327850122614215</c:v>
                </c:pt>
                <c:pt idx="40">
                  <c:v>-1.0711146607868276</c:v>
                </c:pt>
                <c:pt idx="41">
                  <c:v>-1.4426945520209207</c:v>
                </c:pt>
                <c:pt idx="42">
                  <c:v>-1.6697780349993683</c:v>
                </c:pt>
                <c:pt idx="43">
                  <c:v>-1.7713631351572359</c:v>
                </c:pt>
                <c:pt idx="44">
                  <c:v>-1.7833717472842427</c:v>
                </c:pt>
                <c:pt idx="45">
                  <c:v>-1.7669990259371957</c:v>
                </c:pt>
                <c:pt idx="46">
                  <c:v>-1.7656326464167289</c:v>
                </c:pt>
                <c:pt idx="47">
                  <c:v>-1.7734865079220994</c:v>
                </c:pt>
                <c:pt idx="48">
                  <c:v>-1.7777083290466962</c:v>
                </c:pt>
                <c:pt idx="49">
                  <c:v>-1.7869608574059319</c:v>
                </c:pt>
                <c:pt idx="50">
                  <c:v>-1.7975203659114931</c:v>
                </c:pt>
                <c:pt idx="51">
                  <c:v>-1.7931454625475216</c:v>
                </c:pt>
                <c:pt idx="52">
                  <c:v>-1.7720450762874327</c:v>
                </c:pt>
                <c:pt idx="53">
                  <c:v>-1.7490748375632146</c:v>
                </c:pt>
                <c:pt idx="54">
                  <c:v>-1.7280509210575039</c:v>
                </c:pt>
                <c:pt idx="55">
                  <c:v>-1.7043164345325368</c:v>
                </c:pt>
                <c:pt idx="56">
                  <c:v>-1.6391670681350528</c:v>
                </c:pt>
                <c:pt idx="57">
                  <c:v>-1.4880878050646884</c:v>
                </c:pt>
                <c:pt idx="58">
                  <c:v>-1.2616489030927205</c:v>
                </c:pt>
                <c:pt idx="59">
                  <c:v>-0.99820665405631448</c:v>
                </c:pt>
                <c:pt idx="60">
                  <c:v>-0.74544950402242827</c:v>
                </c:pt>
                <c:pt idx="61">
                  <c:v>-0.53040001624069399</c:v>
                </c:pt>
                <c:pt idx="62">
                  <c:v>-0.34760313199106974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85-404B-829B-122FF32ED956}"/>
            </c:ext>
          </c:extLst>
        </c:ser>
        <c:ser>
          <c:idx val="2"/>
          <c:order val="2"/>
          <c:tx>
            <c:strRef>
              <c:f>Normalization!$E$5</c:f>
              <c:strCache>
                <c:ptCount val="1"/>
                <c:pt idx="0">
                  <c:v>CON4_TH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plus"/>
            <c:size val="5"/>
            <c:spPr>
              <a:noFill/>
              <a:ln w="12700">
                <a:solidFill>
                  <a:schemeClr val="accent3"/>
                </a:solidFill>
              </a:ln>
              <a:effectLst/>
            </c:spPr>
          </c:marker>
          <c:cat>
            <c:numRef>
              <c:f>Normalization!$A$16:$A$78</c:f>
              <c:numCache>
                <c:formatCode>mmm\-yy</c:formatCode>
                <c:ptCount val="63"/>
                <c:pt idx="0">
                  <c:v>241001</c:v>
                </c:pt>
                <c:pt idx="1">
                  <c:v>241031</c:v>
                </c:pt>
                <c:pt idx="2">
                  <c:v>241062</c:v>
                </c:pt>
                <c:pt idx="3">
                  <c:v>241093</c:v>
                </c:pt>
                <c:pt idx="4">
                  <c:v>241122</c:v>
                </c:pt>
                <c:pt idx="5">
                  <c:v>241153</c:v>
                </c:pt>
                <c:pt idx="6">
                  <c:v>241183</c:v>
                </c:pt>
                <c:pt idx="7">
                  <c:v>241214</c:v>
                </c:pt>
                <c:pt idx="8">
                  <c:v>241244</c:v>
                </c:pt>
                <c:pt idx="9">
                  <c:v>241275</c:v>
                </c:pt>
                <c:pt idx="10">
                  <c:v>241306</c:v>
                </c:pt>
                <c:pt idx="11">
                  <c:v>241336</c:v>
                </c:pt>
                <c:pt idx="12">
                  <c:v>241367</c:v>
                </c:pt>
                <c:pt idx="13">
                  <c:v>241397</c:v>
                </c:pt>
                <c:pt idx="14">
                  <c:v>241428</c:v>
                </c:pt>
                <c:pt idx="15">
                  <c:v>241459</c:v>
                </c:pt>
                <c:pt idx="16">
                  <c:v>241487</c:v>
                </c:pt>
                <c:pt idx="17">
                  <c:v>241518</c:v>
                </c:pt>
                <c:pt idx="18">
                  <c:v>241548</c:v>
                </c:pt>
                <c:pt idx="19">
                  <c:v>241579</c:v>
                </c:pt>
                <c:pt idx="20">
                  <c:v>241609</c:v>
                </c:pt>
                <c:pt idx="21">
                  <c:v>241640</c:v>
                </c:pt>
                <c:pt idx="22">
                  <c:v>241671</c:v>
                </c:pt>
                <c:pt idx="23">
                  <c:v>241701</c:v>
                </c:pt>
                <c:pt idx="24">
                  <c:v>241732</c:v>
                </c:pt>
                <c:pt idx="25">
                  <c:v>241762</c:v>
                </c:pt>
                <c:pt idx="26">
                  <c:v>241793</c:v>
                </c:pt>
                <c:pt idx="27">
                  <c:v>241824</c:v>
                </c:pt>
                <c:pt idx="28">
                  <c:v>241852</c:v>
                </c:pt>
                <c:pt idx="29">
                  <c:v>241883</c:v>
                </c:pt>
                <c:pt idx="30">
                  <c:v>241913</c:v>
                </c:pt>
                <c:pt idx="31">
                  <c:v>241944</c:v>
                </c:pt>
                <c:pt idx="32">
                  <c:v>241974</c:v>
                </c:pt>
                <c:pt idx="33">
                  <c:v>242005</c:v>
                </c:pt>
                <c:pt idx="34">
                  <c:v>242036</c:v>
                </c:pt>
                <c:pt idx="35">
                  <c:v>242066</c:v>
                </c:pt>
                <c:pt idx="36">
                  <c:v>242097</c:v>
                </c:pt>
                <c:pt idx="37">
                  <c:v>242127</c:v>
                </c:pt>
                <c:pt idx="38">
                  <c:v>242158</c:v>
                </c:pt>
                <c:pt idx="39">
                  <c:v>242189</c:v>
                </c:pt>
                <c:pt idx="40">
                  <c:v>242217</c:v>
                </c:pt>
                <c:pt idx="41">
                  <c:v>242248</c:v>
                </c:pt>
                <c:pt idx="42">
                  <c:v>242278</c:v>
                </c:pt>
                <c:pt idx="43">
                  <c:v>242309</c:v>
                </c:pt>
                <c:pt idx="44">
                  <c:v>242339</c:v>
                </c:pt>
                <c:pt idx="45">
                  <c:v>242370</c:v>
                </c:pt>
                <c:pt idx="46">
                  <c:v>242401</c:v>
                </c:pt>
                <c:pt idx="47">
                  <c:v>242431</c:v>
                </c:pt>
                <c:pt idx="48">
                  <c:v>242462</c:v>
                </c:pt>
                <c:pt idx="49">
                  <c:v>242492</c:v>
                </c:pt>
                <c:pt idx="50">
                  <c:v>242523</c:v>
                </c:pt>
                <c:pt idx="51">
                  <c:v>242554</c:v>
                </c:pt>
                <c:pt idx="52">
                  <c:v>242583</c:v>
                </c:pt>
                <c:pt idx="53">
                  <c:v>242614</c:v>
                </c:pt>
                <c:pt idx="54">
                  <c:v>242644</c:v>
                </c:pt>
                <c:pt idx="55">
                  <c:v>242675</c:v>
                </c:pt>
                <c:pt idx="56">
                  <c:v>242705</c:v>
                </c:pt>
                <c:pt idx="57">
                  <c:v>242736</c:v>
                </c:pt>
                <c:pt idx="58">
                  <c:v>242767</c:v>
                </c:pt>
                <c:pt idx="59">
                  <c:v>242797</c:v>
                </c:pt>
                <c:pt idx="60">
                  <c:v>242828</c:v>
                </c:pt>
                <c:pt idx="61">
                  <c:v>242858</c:v>
                </c:pt>
                <c:pt idx="62">
                  <c:v>242889</c:v>
                </c:pt>
              </c:numCache>
            </c:numRef>
          </c:cat>
          <c:val>
            <c:numRef>
              <c:f>Normalization!$E$16:$E$78</c:f>
              <c:numCache>
                <c:formatCode>0.0</c:formatCode>
                <c:ptCount val="63"/>
                <c:pt idx="0">
                  <c:v>-0.96221088002221244</c:v>
                </c:pt>
                <c:pt idx="1">
                  <c:v>-0.84685259912840716</c:v>
                </c:pt>
                <c:pt idx="2">
                  <c:v>-0.6461140672978356</c:v>
                </c:pt>
                <c:pt idx="3">
                  <c:v>-0.4265875326824809</c:v>
                </c:pt>
                <c:pt idx="4">
                  <c:v>-0.25492647156039505</c:v>
                </c:pt>
                <c:pt idx="5">
                  <c:v>-0.14422385215834596</c:v>
                </c:pt>
                <c:pt idx="6">
                  <c:v>-7.3850803411722496E-2</c:v>
                </c:pt>
                <c:pt idx="7">
                  <c:v>-2.2943019859994366E-2</c:v>
                </c:pt>
                <c:pt idx="8">
                  <c:v>3.2004096635122374E-2</c:v>
                </c:pt>
                <c:pt idx="9">
                  <c:v>0.12187135122940566</c:v>
                </c:pt>
                <c:pt idx="10">
                  <c:v>0.26249462245414384</c:v>
                </c:pt>
                <c:pt idx="11">
                  <c:v>0.42859528395452295</c:v>
                </c:pt>
                <c:pt idx="12">
                  <c:v>0.61457828009517912</c:v>
                </c:pt>
                <c:pt idx="13">
                  <c:v>0.79031566181079216</c:v>
                </c:pt>
                <c:pt idx="14">
                  <c:v>0.93454260906275544</c:v>
                </c:pt>
                <c:pt idx="15">
                  <c:v>1.0759387114410688</c:v>
                </c:pt>
                <c:pt idx="16">
                  <c:v>1.2281494904199042</c:v>
                </c:pt>
                <c:pt idx="17">
                  <c:v>1.3943285874711016</c:v>
                </c:pt>
                <c:pt idx="18">
                  <c:v>1.5630333065458211</c:v>
                </c:pt>
                <c:pt idx="19">
                  <c:v>1.711314407165776</c:v>
                </c:pt>
                <c:pt idx="20">
                  <c:v>1.8215256950856495</c:v>
                </c:pt>
                <c:pt idx="21">
                  <c:v>1.9038128445324036</c:v>
                </c:pt>
                <c:pt idx="22">
                  <c:v>1.9620462687152178</c:v>
                </c:pt>
                <c:pt idx="23">
                  <c:v>2.0106094906388292</c:v>
                </c:pt>
                <c:pt idx="24">
                  <c:v>2.0403988405905933</c:v>
                </c:pt>
                <c:pt idx="25">
                  <c:v>2.0401519149518044</c:v>
                </c:pt>
                <c:pt idx="26">
                  <c:v>2.0198678359721298</c:v>
                </c:pt>
                <c:pt idx="27">
                  <c:v>1.9912995325665246</c:v>
                </c:pt>
                <c:pt idx="28">
                  <c:v>1.9506642133329186</c:v>
                </c:pt>
                <c:pt idx="29">
                  <c:v>1.878996605098374</c:v>
                </c:pt>
                <c:pt idx="30">
                  <c:v>1.7777287118674476</c:v>
                </c:pt>
                <c:pt idx="31">
                  <c:v>1.6432061707823105</c:v>
                </c:pt>
                <c:pt idx="32">
                  <c:v>1.4665561676045076</c:v>
                </c:pt>
                <c:pt idx="33">
                  <c:v>1.2237159799438555</c:v>
                </c:pt>
                <c:pt idx="34">
                  <c:v>0.92618664001978734</c:v>
                </c:pt>
                <c:pt idx="35">
                  <c:v>0.5761107672410769</c:v>
                </c:pt>
                <c:pt idx="36">
                  <c:v>0.1447078006059421</c:v>
                </c:pt>
                <c:pt idx="37">
                  <c:v>-0.36391826791590665</c:v>
                </c:pt>
                <c:pt idx="38">
                  <c:v>-0.95456598137710891</c:v>
                </c:pt>
                <c:pt idx="39">
                  <c:v>-1.666153582473721</c:v>
                </c:pt>
                <c:pt idx="40">
                  <c:v>-2.3788333340151815</c:v>
                </c:pt>
                <c:pt idx="41">
                  <c:v>-2.8449558910998731</c:v>
                </c:pt>
                <c:pt idx="42">
                  <c:v>-2.8718756023773206</c:v>
                </c:pt>
                <c:pt idx="43">
                  <c:v>-2.4810636929093155</c:v>
                </c:pt>
                <c:pt idx="44">
                  <c:v>-1.8573854655796003</c:v>
                </c:pt>
                <c:pt idx="45">
                  <c:v>-1.1838822030143439</c:v>
                </c:pt>
                <c:pt idx="46">
                  <c:v>-0.58662988755782397</c:v>
                </c:pt>
                <c:pt idx="47">
                  <c:v>-0.1666251923288268</c:v>
                </c:pt>
                <c:pt idx="48">
                  <c:v>6.385225821122055E-2</c:v>
                </c:pt>
                <c:pt idx="49">
                  <c:v>0.10922249597556298</c:v>
                </c:pt>
                <c:pt idx="50">
                  <c:v>-4.5013820835052357E-2</c:v>
                </c:pt>
                <c:pt idx="51">
                  <c:v>-0.26881069530606405</c:v>
                </c:pt>
                <c:pt idx="52">
                  <c:v>-0.52830924668790846</c:v>
                </c:pt>
                <c:pt idx="53">
                  <c:v>-0.85938918071393522</c:v>
                </c:pt>
                <c:pt idx="54">
                  <c:v>-1.2802678400448897</c:v>
                </c:pt>
                <c:pt idx="55">
                  <c:v>-1.6902797500234079</c:v>
                </c:pt>
                <c:pt idx="56">
                  <c:v>-2.0061145240051252</c:v>
                </c:pt>
                <c:pt idx="57">
                  <c:v>-2.0920024149066467</c:v>
                </c:pt>
                <c:pt idx="58">
                  <c:v>-1.8299461790031659</c:v>
                </c:pt>
                <c:pt idx="59">
                  <c:v>-1.3176908125126274</c:v>
                </c:pt>
                <c:pt idx="60">
                  <c:v>-0.70745294029935202</c:v>
                </c:pt>
                <c:pt idx="61">
                  <c:v>-0.12945441410376277</c:v>
                </c:pt>
                <c:pt idx="62">
                  <c:v>0.32666548726149597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85-404B-829B-122FF32ED956}"/>
            </c:ext>
          </c:extLst>
        </c:ser>
        <c:ser>
          <c:idx val="3"/>
          <c:order val="3"/>
          <c:tx>
            <c:strRef>
              <c:f>Normalization!$F$5</c:f>
              <c:strCache>
                <c:ptCount val="1"/>
                <c:pt idx="0">
                  <c:v>CONSA3_TH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chemeClr val="accent4"/>
              </a:solidFill>
              <a:ln w="12700">
                <a:solidFill>
                  <a:schemeClr val="accent4"/>
                </a:solidFill>
              </a:ln>
              <a:effectLst/>
            </c:spPr>
          </c:marker>
          <c:cat>
            <c:numRef>
              <c:f>Normalization!$A$16:$A$78</c:f>
              <c:numCache>
                <c:formatCode>mmm\-yy</c:formatCode>
                <c:ptCount val="63"/>
                <c:pt idx="0">
                  <c:v>241001</c:v>
                </c:pt>
                <c:pt idx="1">
                  <c:v>241031</c:v>
                </c:pt>
                <c:pt idx="2">
                  <c:v>241062</c:v>
                </c:pt>
                <c:pt idx="3">
                  <c:v>241093</c:v>
                </c:pt>
                <c:pt idx="4">
                  <c:v>241122</c:v>
                </c:pt>
                <c:pt idx="5">
                  <c:v>241153</c:v>
                </c:pt>
                <c:pt idx="6">
                  <c:v>241183</c:v>
                </c:pt>
                <c:pt idx="7">
                  <c:v>241214</c:v>
                </c:pt>
                <c:pt idx="8">
                  <c:v>241244</c:v>
                </c:pt>
                <c:pt idx="9">
                  <c:v>241275</c:v>
                </c:pt>
                <c:pt idx="10">
                  <c:v>241306</c:v>
                </c:pt>
                <c:pt idx="11">
                  <c:v>241336</c:v>
                </c:pt>
                <c:pt idx="12">
                  <c:v>241367</c:v>
                </c:pt>
                <c:pt idx="13">
                  <c:v>241397</c:v>
                </c:pt>
                <c:pt idx="14">
                  <c:v>241428</c:v>
                </c:pt>
                <c:pt idx="15">
                  <c:v>241459</c:v>
                </c:pt>
                <c:pt idx="16">
                  <c:v>241487</c:v>
                </c:pt>
                <c:pt idx="17">
                  <c:v>241518</c:v>
                </c:pt>
                <c:pt idx="18">
                  <c:v>241548</c:v>
                </c:pt>
                <c:pt idx="19">
                  <c:v>241579</c:v>
                </c:pt>
                <c:pt idx="20">
                  <c:v>241609</c:v>
                </c:pt>
                <c:pt idx="21">
                  <c:v>241640</c:v>
                </c:pt>
                <c:pt idx="22">
                  <c:v>241671</c:v>
                </c:pt>
                <c:pt idx="23">
                  <c:v>241701</c:v>
                </c:pt>
                <c:pt idx="24">
                  <c:v>241732</c:v>
                </c:pt>
                <c:pt idx="25">
                  <c:v>241762</c:v>
                </c:pt>
                <c:pt idx="26">
                  <c:v>241793</c:v>
                </c:pt>
                <c:pt idx="27">
                  <c:v>241824</c:v>
                </c:pt>
                <c:pt idx="28">
                  <c:v>241852</c:v>
                </c:pt>
                <c:pt idx="29">
                  <c:v>241883</c:v>
                </c:pt>
                <c:pt idx="30">
                  <c:v>241913</c:v>
                </c:pt>
                <c:pt idx="31">
                  <c:v>241944</c:v>
                </c:pt>
                <c:pt idx="32">
                  <c:v>241974</c:v>
                </c:pt>
                <c:pt idx="33">
                  <c:v>242005</c:v>
                </c:pt>
                <c:pt idx="34">
                  <c:v>242036</c:v>
                </c:pt>
                <c:pt idx="35">
                  <c:v>242066</c:v>
                </c:pt>
                <c:pt idx="36">
                  <c:v>242097</c:v>
                </c:pt>
                <c:pt idx="37">
                  <c:v>242127</c:v>
                </c:pt>
                <c:pt idx="38">
                  <c:v>242158</c:v>
                </c:pt>
                <c:pt idx="39">
                  <c:v>242189</c:v>
                </c:pt>
                <c:pt idx="40">
                  <c:v>242217</c:v>
                </c:pt>
                <c:pt idx="41">
                  <c:v>242248</c:v>
                </c:pt>
                <c:pt idx="42">
                  <c:v>242278</c:v>
                </c:pt>
                <c:pt idx="43">
                  <c:v>242309</c:v>
                </c:pt>
                <c:pt idx="44">
                  <c:v>242339</c:v>
                </c:pt>
                <c:pt idx="45">
                  <c:v>242370</c:v>
                </c:pt>
                <c:pt idx="46">
                  <c:v>242401</c:v>
                </c:pt>
                <c:pt idx="47">
                  <c:v>242431</c:v>
                </c:pt>
                <c:pt idx="48">
                  <c:v>242462</c:v>
                </c:pt>
                <c:pt idx="49">
                  <c:v>242492</c:v>
                </c:pt>
                <c:pt idx="50">
                  <c:v>242523</c:v>
                </c:pt>
                <c:pt idx="51">
                  <c:v>242554</c:v>
                </c:pt>
                <c:pt idx="52">
                  <c:v>242583</c:v>
                </c:pt>
                <c:pt idx="53">
                  <c:v>242614</c:v>
                </c:pt>
                <c:pt idx="54">
                  <c:v>242644</c:v>
                </c:pt>
                <c:pt idx="55">
                  <c:v>242675</c:v>
                </c:pt>
                <c:pt idx="56">
                  <c:v>242705</c:v>
                </c:pt>
                <c:pt idx="57">
                  <c:v>242736</c:v>
                </c:pt>
                <c:pt idx="58">
                  <c:v>242767</c:v>
                </c:pt>
                <c:pt idx="59">
                  <c:v>242797</c:v>
                </c:pt>
                <c:pt idx="60">
                  <c:v>242828</c:v>
                </c:pt>
                <c:pt idx="61">
                  <c:v>242858</c:v>
                </c:pt>
                <c:pt idx="62">
                  <c:v>242889</c:v>
                </c:pt>
              </c:numCache>
            </c:numRef>
          </c:cat>
          <c:val>
            <c:numRef>
              <c:f>Normalization!$F$16:$F$78</c:f>
              <c:numCache>
                <c:formatCode>0.0</c:formatCode>
                <c:ptCount val="63"/>
                <c:pt idx="0">
                  <c:v>-1.2013519888639586</c:v>
                </c:pt>
                <c:pt idx="1">
                  <c:v>-1.3277513203813192</c:v>
                </c:pt>
                <c:pt idx="2">
                  <c:v>-1.4012421925916343</c:v>
                </c:pt>
                <c:pt idx="3">
                  <c:v>-1.2870995159519718</c:v>
                </c:pt>
                <c:pt idx="4">
                  <c:v>-1.0811817085474196</c:v>
                </c:pt>
                <c:pt idx="5">
                  <c:v>-0.89983894342449344</c:v>
                </c:pt>
                <c:pt idx="6">
                  <c:v>-0.71157445988237933</c:v>
                </c:pt>
                <c:pt idx="7">
                  <c:v>-0.59771088593253385</c:v>
                </c:pt>
                <c:pt idx="8">
                  <c:v>-0.57215328040448377</c:v>
                </c:pt>
                <c:pt idx="9">
                  <c:v>-0.57312176470600629</c:v>
                </c:pt>
                <c:pt idx="10">
                  <c:v>-0.5991496884672749</c:v>
                </c:pt>
                <c:pt idx="11">
                  <c:v>-0.54752118668895389</c:v>
                </c:pt>
                <c:pt idx="12">
                  <c:v>-0.33699835425842073</c:v>
                </c:pt>
                <c:pt idx="13">
                  <c:v>1.1632717962464194E-2</c:v>
                </c:pt>
                <c:pt idx="14">
                  <c:v>0.4568101020321661</c:v>
                </c:pt>
                <c:pt idx="15">
                  <c:v>0.91368414762559291</c:v>
                </c:pt>
                <c:pt idx="16">
                  <c:v>1.3555695218774579</c:v>
                </c:pt>
                <c:pt idx="17">
                  <c:v>1.8601656650981777</c:v>
                </c:pt>
                <c:pt idx="18">
                  <c:v>2.3698781540785006</c:v>
                </c:pt>
                <c:pt idx="19">
                  <c:v>2.8094264004624643</c:v>
                </c:pt>
                <c:pt idx="20">
                  <c:v>3.1558719792456387</c:v>
                </c:pt>
                <c:pt idx="21">
                  <c:v>3.3808321200890101</c:v>
                </c:pt>
                <c:pt idx="22">
                  <c:v>3.4683810640098502</c:v>
                </c:pt>
                <c:pt idx="23">
                  <c:v>3.4287630635861643</c:v>
                </c:pt>
                <c:pt idx="24">
                  <c:v>3.1766252065473726</c:v>
                </c:pt>
                <c:pt idx="25">
                  <c:v>2.8485180161548791</c:v>
                </c:pt>
                <c:pt idx="26">
                  <c:v>2.6306922074976735</c:v>
                </c:pt>
                <c:pt idx="27">
                  <c:v>2.4955460213134848</c:v>
                </c:pt>
                <c:pt idx="28">
                  <c:v>2.4801385464496284</c:v>
                </c:pt>
                <c:pt idx="29">
                  <c:v>2.5671263898173846</c:v>
                </c:pt>
                <c:pt idx="30">
                  <c:v>2.6414644650502423</c:v>
                </c:pt>
                <c:pt idx="31">
                  <c:v>2.6910529507591865</c:v>
                </c:pt>
                <c:pt idx="32">
                  <c:v>2.6583917070416025</c:v>
                </c:pt>
                <c:pt idx="33">
                  <c:v>2.4134040287077241</c:v>
                </c:pt>
                <c:pt idx="34">
                  <c:v>2.0165020841927044</c:v>
                </c:pt>
                <c:pt idx="35">
                  <c:v>1.4304609574231508</c:v>
                </c:pt>
                <c:pt idx="36">
                  <c:v>0.59523739588353397</c:v>
                </c:pt>
                <c:pt idx="37">
                  <c:v>-0.49469977599403692</c:v>
                </c:pt>
                <c:pt idx="38">
                  <c:v>-1.8946300439964863</c:v>
                </c:pt>
                <c:pt idx="39">
                  <c:v>-3.6377972977674418</c:v>
                </c:pt>
                <c:pt idx="40">
                  <c:v>-5.3763971441635654</c:v>
                </c:pt>
                <c:pt idx="41">
                  <c:v>-6.8218753542564547</c:v>
                </c:pt>
                <c:pt idx="42">
                  <c:v>-7.6019538399468134</c:v>
                </c:pt>
                <c:pt idx="43">
                  <c:v>-7.5102349611190675</c:v>
                </c:pt>
                <c:pt idx="44">
                  <c:v>-6.8238750996473563</c:v>
                </c:pt>
                <c:pt idx="45">
                  <c:v>-5.7925801126086434</c:v>
                </c:pt>
                <c:pt idx="46">
                  <c:v>-4.5708519251173376</c:v>
                </c:pt>
                <c:pt idx="47">
                  <c:v>-3.3683436762718615</c:v>
                </c:pt>
                <c:pt idx="48">
                  <c:v>-2.2117638334057745</c:v>
                </c:pt>
                <c:pt idx="49">
                  <c:v>-1.1334252059858927</c:v>
                </c:pt>
                <c:pt idx="50">
                  <c:v>-0.2040516448990477</c:v>
                </c:pt>
                <c:pt idx="51">
                  <c:v>0.51712119670040224</c:v>
                </c:pt>
                <c:pt idx="52">
                  <c:v>0.92760661462345795</c:v>
                </c:pt>
                <c:pt idx="53">
                  <c:v>0.95997782902163098</c:v>
                </c:pt>
                <c:pt idx="54">
                  <c:v>0.63495700244154629</c:v>
                </c:pt>
                <c:pt idx="55">
                  <c:v>8.4728820171249913E-2</c:v>
                </c:pt>
                <c:pt idx="56">
                  <c:v>-0.51849486256610433</c:v>
                </c:pt>
                <c:pt idx="57">
                  <c:v>-0.87819180875824021</c:v>
                </c:pt>
                <c:pt idx="58">
                  <c:v>-0.79611398607238681</c:v>
                </c:pt>
                <c:pt idx="59">
                  <c:v>-0.40441069024130133</c:v>
                </c:pt>
                <c:pt idx="60">
                  <c:v>0.15891222043904507</c:v>
                </c:pt>
                <c:pt idx="61">
                  <c:v>0.77310204340765032</c:v>
                </c:pt>
                <c:pt idx="62">
                  <c:v>1.2959314246422933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85-404B-829B-122FF32ED956}"/>
            </c:ext>
          </c:extLst>
        </c:ser>
        <c:ser>
          <c:idx val="4"/>
          <c:order val="4"/>
          <c:tx>
            <c:strRef>
              <c:f>Normalization!$G$5</c:f>
              <c:strCache>
                <c:ptCount val="1"/>
                <c:pt idx="0">
                  <c:v>EXP_TH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dash"/>
            <c:size val="5"/>
            <c:spPr>
              <a:solidFill>
                <a:schemeClr val="accent5"/>
              </a:solidFill>
              <a:ln w="12700">
                <a:solidFill>
                  <a:schemeClr val="accent5"/>
                </a:solidFill>
              </a:ln>
              <a:effectLst/>
            </c:spPr>
          </c:marker>
          <c:cat>
            <c:numRef>
              <c:f>Normalization!$A$16:$A$78</c:f>
              <c:numCache>
                <c:formatCode>mmm\-yy</c:formatCode>
                <c:ptCount val="63"/>
                <c:pt idx="0">
                  <c:v>241001</c:v>
                </c:pt>
                <c:pt idx="1">
                  <c:v>241031</c:v>
                </c:pt>
                <c:pt idx="2">
                  <c:v>241062</c:v>
                </c:pt>
                <c:pt idx="3">
                  <c:v>241093</c:v>
                </c:pt>
                <c:pt idx="4">
                  <c:v>241122</c:v>
                </c:pt>
                <c:pt idx="5">
                  <c:v>241153</c:v>
                </c:pt>
                <c:pt idx="6">
                  <c:v>241183</c:v>
                </c:pt>
                <c:pt idx="7">
                  <c:v>241214</c:v>
                </c:pt>
                <c:pt idx="8">
                  <c:v>241244</c:v>
                </c:pt>
                <c:pt idx="9">
                  <c:v>241275</c:v>
                </c:pt>
                <c:pt idx="10">
                  <c:v>241306</c:v>
                </c:pt>
                <c:pt idx="11">
                  <c:v>241336</c:v>
                </c:pt>
                <c:pt idx="12">
                  <c:v>241367</c:v>
                </c:pt>
                <c:pt idx="13">
                  <c:v>241397</c:v>
                </c:pt>
                <c:pt idx="14">
                  <c:v>241428</c:v>
                </c:pt>
                <c:pt idx="15">
                  <c:v>241459</c:v>
                </c:pt>
                <c:pt idx="16">
                  <c:v>241487</c:v>
                </c:pt>
                <c:pt idx="17">
                  <c:v>241518</c:v>
                </c:pt>
                <c:pt idx="18">
                  <c:v>241548</c:v>
                </c:pt>
                <c:pt idx="19">
                  <c:v>241579</c:v>
                </c:pt>
                <c:pt idx="20">
                  <c:v>241609</c:v>
                </c:pt>
                <c:pt idx="21">
                  <c:v>241640</c:v>
                </c:pt>
                <c:pt idx="22">
                  <c:v>241671</c:v>
                </c:pt>
                <c:pt idx="23">
                  <c:v>241701</c:v>
                </c:pt>
                <c:pt idx="24">
                  <c:v>241732</c:v>
                </c:pt>
                <c:pt idx="25">
                  <c:v>241762</c:v>
                </c:pt>
                <c:pt idx="26">
                  <c:v>241793</c:v>
                </c:pt>
                <c:pt idx="27">
                  <c:v>241824</c:v>
                </c:pt>
                <c:pt idx="28">
                  <c:v>241852</c:v>
                </c:pt>
                <c:pt idx="29">
                  <c:v>241883</c:v>
                </c:pt>
                <c:pt idx="30">
                  <c:v>241913</c:v>
                </c:pt>
                <c:pt idx="31">
                  <c:v>241944</c:v>
                </c:pt>
                <c:pt idx="32">
                  <c:v>241974</c:v>
                </c:pt>
                <c:pt idx="33">
                  <c:v>242005</c:v>
                </c:pt>
                <c:pt idx="34">
                  <c:v>242036</c:v>
                </c:pt>
                <c:pt idx="35">
                  <c:v>242066</c:v>
                </c:pt>
                <c:pt idx="36">
                  <c:v>242097</c:v>
                </c:pt>
                <c:pt idx="37">
                  <c:v>242127</c:v>
                </c:pt>
                <c:pt idx="38">
                  <c:v>242158</c:v>
                </c:pt>
                <c:pt idx="39">
                  <c:v>242189</c:v>
                </c:pt>
                <c:pt idx="40">
                  <c:v>242217</c:v>
                </c:pt>
                <c:pt idx="41">
                  <c:v>242248</c:v>
                </c:pt>
                <c:pt idx="42">
                  <c:v>242278</c:v>
                </c:pt>
                <c:pt idx="43">
                  <c:v>242309</c:v>
                </c:pt>
                <c:pt idx="44">
                  <c:v>242339</c:v>
                </c:pt>
                <c:pt idx="45">
                  <c:v>242370</c:v>
                </c:pt>
                <c:pt idx="46">
                  <c:v>242401</c:v>
                </c:pt>
                <c:pt idx="47">
                  <c:v>242431</c:v>
                </c:pt>
                <c:pt idx="48">
                  <c:v>242462</c:v>
                </c:pt>
                <c:pt idx="49">
                  <c:v>242492</c:v>
                </c:pt>
                <c:pt idx="50">
                  <c:v>242523</c:v>
                </c:pt>
                <c:pt idx="51">
                  <c:v>242554</c:v>
                </c:pt>
                <c:pt idx="52">
                  <c:v>242583</c:v>
                </c:pt>
                <c:pt idx="53">
                  <c:v>242614</c:v>
                </c:pt>
                <c:pt idx="54">
                  <c:v>242644</c:v>
                </c:pt>
                <c:pt idx="55">
                  <c:v>242675</c:v>
                </c:pt>
                <c:pt idx="56">
                  <c:v>242705</c:v>
                </c:pt>
                <c:pt idx="57">
                  <c:v>242736</c:v>
                </c:pt>
                <c:pt idx="58">
                  <c:v>242767</c:v>
                </c:pt>
                <c:pt idx="59">
                  <c:v>242797</c:v>
                </c:pt>
                <c:pt idx="60">
                  <c:v>242828</c:v>
                </c:pt>
                <c:pt idx="61">
                  <c:v>242858</c:v>
                </c:pt>
                <c:pt idx="62">
                  <c:v>242889</c:v>
                </c:pt>
              </c:numCache>
            </c:numRef>
          </c:cat>
          <c:val>
            <c:numRef>
              <c:f>Normalization!$G$16:$G$78</c:f>
              <c:numCache>
                <c:formatCode>0.0</c:formatCode>
                <c:ptCount val="63"/>
                <c:pt idx="0">
                  <c:v>-0.62140634659994742</c:v>
                </c:pt>
                <c:pt idx="1">
                  <c:v>-0.60006031759344802</c:v>
                </c:pt>
                <c:pt idx="2">
                  <c:v>-0.56088344017137104</c:v>
                </c:pt>
                <c:pt idx="3">
                  <c:v>-0.50090669654139086</c:v>
                </c:pt>
                <c:pt idx="4">
                  <c:v>-0.42045714725399097</c:v>
                </c:pt>
                <c:pt idx="5">
                  <c:v>-0.30773338573050923</c:v>
                </c:pt>
                <c:pt idx="6">
                  <c:v>-0.15781221884394367</c:v>
                </c:pt>
                <c:pt idx="7">
                  <c:v>3.818337248633543E-2</c:v>
                </c:pt>
                <c:pt idx="8">
                  <c:v>0.28351105052813702</c:v>
                </c:pt>
                <c:pt idx="9">
                  <c:v>0.56789047526135938</c:v>
                </c:pt>
                <c:pt idx="10">
                  <c:v>0.86739138120085091</c:v>
                </c:pt>
                <c:pt idx="11">
                  <c:v>1.1611955137388539</c:v>
                </c:pt>
                <c:pt idx="12">
                  <c:v>1.4392970019420364</c:v>
                </c:pt>
                <c:pt idx="13">
                  <c:v>1.6880073504538391</c:v>
                </c:pt>
                <c:pt idx="14">
                  <c:v>1.8942317850323196</c:v>
                </c:pt>
                <c:pt idx="15">
                  <c:v>2.0468247086250262</c:v>
                </c:pt>
                <c:pt idx="16">
                  <c:v>2.1435005626456589</c:v>
                </c:pt>
                <c:pt idx="17">
                  <c:v>2.1761729361301367</c:v>
                </c:pt>
                <c:pt idx="18">
                  <c:v>2.1361843786242356</c:v>
                </c:pt>
                <c:pt idx="19">
                  <c:v>2.0274881730453322</c:v>
                </c:pt>
                <c:pt idx="20">
                  <c:v>1.8726572118406197</c:v>
                </c:pt>
                <c:pt idx="21">
                  <c:v>1.6960044183586358</c:v>
                </c:pt>
                <c:pt idx="22">
                  <c:v>1.5058922531012262</c:v>
                </c:pt>
                <c:pt idx="23">
                  <c:v>1.302607117519986</c:v>
                </c:pt>
                <c:pt idx="24">
                  <c:v>1.0876690620309297</c:v>
                </c:pt>
                <c:pt idx="25">
                  <c:v>0.89170929955166311</c:v>
                </c:pt>
                <c:pt idx="26">
                  <c:v>0.74855844400524774</c:v>
                </c:pt>
                <c:pt idx="27">
                  <c:v>0.66696988412978953</c:v>
                </c:pt>
                <c:pt idx="28">
                  <c:v>0.62572999124264472</c:v>
                </c:pt>
                <c:pt idx="29">
                  <c:v>0.59027020047714251</c:v>
                </c:pt>
                <c:pt idx="30">
                  <c:v>0.53571272390693125</c:v>
                </c:pt>
                <c:pt idx="31">
                  <c:v>0.45593863850965644</c:v>
                </c:pt>
                <c:pt idx="32">
                  <c:v>0.34841466929715376</c:v>
                </c:pt>
                <c:pt idx="33">
                  <c:v>0.2073610174308089</c:v>
                </c:pt>
                <c:pt idx="34">
                  <c:v>3.1779906427329682E-2</c:v>
                </c:pt>
                <c:pt idx="35">
                  <c:v>-0.19005315543037871</c:v>
                </c:pt>
                <c:pt idx="36">
                  <c:v>-0.46719075499622559</c:v>
                </c:pt>
                <c:pt idx="37">
                  <c:v>-0.81774935455462316</c:v>
                </c:pt>
                <c:pt idx="38">
                  <c:v>-1.2602973816091558</c:v>
                </c:pt>
                <c:pt idx="39">
                  <c:v>-1.7598153625558339</c:v>
                </c:pt>
                <c:pt idx="40">
                  <c:v>-2.2415040978879448</c:v>
                </c:pt>
                <c:pt idx="41">
                  <c:v>-2.6126996741461985</c:v>
                </c:pt>
                <c:pt idx="42">
                  <c:v>-2.8148999023982966</c:v>
                </c:pt>
                <c:pt idx="43">
                  <c:v>-2.8453819758820664</c:v>
                </c:pt>
                <c:pt idx="44">
                  <c:v>-2.7554472992486954</c:v>
                </c:pt>
                <c:pt idx="45">
                  <c:v>-2.6050948181587668</c:v>
                </c:pt>
                <c:pt idx="46">
                  <c:v>-2.4321619701616002</c:v>
                </c:pt>
                <c:pt idx="47">
                  <c:v>-2.2455831658201055</c:v>
                </c:pt>
                <c:pt idx="48">
                  <c:v>-2.0486434229578552</c:v>
                </c:pt>
                <c:pt idx="49">
                  <c:v>-1.8490917626736563</c:v>
                </c:pt>
                <c:pt idx="50">
                  <c:v>-1.6610020173675861</c:v>
                </c:pt>
                <c:pt idx="51">
                  <c:v>-1.4964383081499446</c:v>
                </c:pt>
                <c:pt idx="52">
                  <c:v>-1.3677730395925745</c:v>
                </c:pt>
                <c:pt idx="53">
                  <c:v>-1.2769661143228932</c:v>
                </c:pt>
                <c:pt idx="54">
                  <c:v>-1.2056558529845363</c:v>
                </c:pt>
                <c:pt idx="55">
                  <c:v>-1.1398209868516571</c:v>
                </c:pt>
                <c:pt idx="56">
                  <c:v>-1.0602880932427989</c:v>
                </c:pt>
                <c:pt idx="57">
                  <c:v>-0.94417441227613164</c:v>
                </c:pt>
                <c:pt idx="58">
                  <c:v>-0.76964683383857602</c:v>
                </c:pt>
                <c:pt idx="59">
                  <c:v>-0.53868112553953984</c:v>
                </c:pt>
                <c:pt idx="60">
                  <c:v>-0.26688564175177043</c:v>
                </c:pt>
                <c:pt idx="61">
                  <c:v>4.8212933095860541E-2</c:v>
                </c:pt>
                <c:pt idx="62">
                  <c:v>0.41656357017665047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85-404B-829B-122FF32ED956}"/>
            </c:ext>
          </c:extLst>
        </c:ser>
        <c:ser>
          <c:idx val="5"/>
          <c:order val="5"/>
          <c:tx>
            <c:strRef>
              <c:f>Normalization!#REF!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triangle"/>
            <c:size val="2"/>
            <c:spPr>
              <a:solidFill>
                <a:schemeClr val="accent6"/>
              </a:solidFill>
              <a:ln w="12700">
                <a:solidFill>
                  <a:schemeClr val="accent6"/>
                </a:solidFill>
              </a:ln>
              <a:effectLst/>
            </c:spPr>
          </c:marker>
          <c:cat>
            <c:numRef>
              <c:f>Normalization!$A$16:$A$78</c:f>
              <c:numCache>
                <c:formatCode>mmm\-yy</c:formatCode>
                <c:ptCount val="63"/>
                <c:pt idx="0">
                  <c:v>241001</c:v>
                </c:pt>
                <c:pt idx="1">
                  <c:v>241031</c:v>
                </c:pt>
                <c:pt idx="2">
                  <c:v>241062</c:v>
                </c:pt>
                <c:pt idx="3">
                  <c:v>241093</c:v>
                </c:pt>
                <c:pt idx="4">
                  <c:v>241122</c:v>
                </c:pt>
                <c:pt idx="5">
                  <c:v>241153</c:v>
                </c:pt>
                <c:pt idx="6">
                  <c:v>241183</c:v>
                </c:pt>
                <c:pt idx="7">
                  <c:v>241214</c:v>
                </c:pt>
                <c:pt idx="8">
                  <c:v>241244</c:v>
                </c:pt>
                <c:pt idx="9">
                  <c:v>241275</c:v>
                </c:pt>
                <c:pt idx="10">
                  <c:v>241306</c:v>
                </c:pt>
                <c:pt idx="11">
                  <c:v>241336</c:v>
                </c:pt>
                <c:pt idx="12">
                  <c:v>241367</c:v>
                </c:pt>
                <c:pt idx="13">
                  <c:v>241397</c:v>
                </c:pt>
                <c:pt idx="14">
                  <c:v>241428</c:v>
                </c:pt>
                <c:pt idx="15">
                  <c:v>241459</c:v>
                </c:pt>
                <c:pt idx="16">
                  <c:v>241487</c:v>
                </c:pt>
                <c:pt idx="17">
                  <c:v>241518</c:v>
                </c:pt>
                <c:pt idx="18">
                  <c:v>241548</c:v>
                </c:pt>
                <c:pt idx="19">
                  <c:v>241579</c:v>
                </c:pt>
                <c:pt idx="20">
                  <c:v>241609</c:v>
                </c:pt>
                <c:pt idx="21">
                  <c:v>241640</c:v>
                </c:pt>
                <c:pt idx="22">
                  <c:v>241671</c:v>
                </c:pt>
                <c:pt idx="23">
                  <c:v>241701</c:v>
                </c:pt>
                <c:pt idx="24">
                  <c:v>241732</c:v>
                </c:pt>
                <c:pt idx="25">
                  <c:v>241762</c:v>
                </c:pt>
                <c:pt idx="26">
                  <c:v>241793</c:v>
                </c:pt>
                <c:pt idx="27">
                  <c:v>241824</c:v>
                </c:pt>
                <c:pt idx="28">
                  <c:v>241852</c:v>
                </c:pt>
                <c:pt idx="29">
                  <c:v>241883</c:v>
                </c:pt>
                <c:pt idx="30">
                  <c:v>241913</c:v>
                </c:pt>
                <c:pt idx="31">
                  <c:v>241944</c:v>
                </c:pt>
                <c:pt idx="32">
                  <c:v>241974</c:v>
                </c:pt>
                <c:pt idx="33">
                  <c:v>242005</c:v>
                </c:pt>
                <c:pt idx="34">
                  <c:v>242036</c:v>
                </c:pt>
                <c:pt idx="35">
                  <c:v>242066</c:v>
                </c:pt>
                <c:pt idx="36">
                  <c:v>242097</c:v>
                </c:pt>
                <c:pt idx="37">
                  <c:v>242127</c:v>
                </c:pt>
                <c:pt idx="38">
                  <c:v>242158</c:v>
                </c:pt>
                <c:pt idx="39">
                  <c:v>242189</c:v>
                </c:pt>
                <c:pt idx="40">
                  <c:v>242217</c:v>
                </c:pt>
                <c:pt idx="41">
                  <c:v>242248</c:v>
                </c:pt>
                <c:pt idx="42">
                  <c:v>242278</c:v>
                </c:pt>
                <c:pt idx="43">
                  <c:v>242309</c:v>
                </c:pt>
                <c:pt idx="44">
                  <c:v>242339</c:v>
                </c:pt>
                <c:pt idx="45">
                  <c:v>242370</c:v>
                </c:pt>
                <c:pt idx="46">
                  <c:v>242401</c:v>
                </c:pt>
                <c:pt idx="47">
                  <c:v>242431</c:v>
                </c:pt>
                <c:pt idx="48">
                  <c:v>242462</c:v>
                </c:pt>
                <c:pt idx="49">
                  <c:v>242492</c:v>
                </c:pt>
                <c:pt idx="50">
                  <c:v>242523</c:v>
                </c:pt>
                <c:pt idx="51">
                  <c:v>242554</c:v>
                </c:pt>
                <c:pt idx="52">
                  <c:v>242583</c:v>
                </c:pt>
                <c:pt idx="53">
                  <c:v>242614</c:v>
                </c:pt>
                <c:pt idx="54">
                  <c:v>242644</c:v>
                </c:pt>
                <c:pt idx="55">
                  <c:v>242675</c:v>
                </c:pt>
                <c:pt idx="56">
                  <c:v>242705</c:v>
                </c:pt>
                <c:pt idx="57">
                  <c:v>242736</c:v>
                </c:pt>
                <c:pt idx="58">
                  <c:v>242767</c:v>
                </c:pt>
                <c:pt idx="59">
                  <c:v>242797</c:v>
                </c:pt>
                <c:pt idx="60">
                  <c:v>242828</c:v>
                </c:pt>
                <c:pt idx="61">
                  <c:v>242858</c:v>
                </c:pt>
                <c:pt idx="62">
                  <c:v>242889</c:v>
                </c:pt>
              </c:numCache>
            </c:numRef>
          </c:cat>
          <c:val>
            <c:numRef>
              <c:f>Normalization!#REF!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85-404B-829B-122FF32ED956}"/>
            </c:ext>
          </c:extLst>
        </c:ser>
        <c:ser>
          <c:idx val="6"/>
          <c:order val="6"/>
          <c:tx>
            <c:strRef>
              <c:f>Normalization!$H$5</c:f>
              <c:strCache>
                <c:ptCount val="1"/>
                <c:pt idx="0">
                  <c:v>RSI4_TH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x"/>
            <c:size val="2"/>
            <c:spPr>
              <a:noFill/>
              <a:ln w="12700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Normalization!$A$16:$A$78</c:f>
              <c:numCache>
                <c:formatCode>mmm\-yy</c:formatCode>
                <c:ptCount val="63"/>
                <c:pt idx="0">
                  <c:v>241001</c:v>
                </c:pt>
                <c:pt idx="1">
                  <c:v>241031</c:v>
                </c:pt>
                <c:pt idx="2">
                  <c:v>241062</c:v>
                </c:pt>
                <c:pt idx="3">
                  <c:v>241093</c:v>
                </c:pt>
                <c:pt idx="4">
                  <c:v>241122</c:v>
                </c:pt>
                <c:pt idx="5">
                  <c:v>241153</c:v>
                </c:pt>
                <c:pt idx="6">
                  <c:v>241183</c:v>
                </c:pt>
                <c:pt idx="7">
                  <c:v>241214</c:v>
                </c:pt>
                <c:pt idx="8">
                  <c:v>241244</c:v>
                </c:pt>
                <c:pt idx="9">
                  <c:v>241275</c:v>
                </c:pt>
                <c:pt idx="10">
                  <c:v>241306</c:v>
                </c:pt>
                <c:pt idx="11">
                  <c:v>241336</c:v>
                </c:pt>
                <c:pt idx="12">
                  <c:v>241367</c:v>
                </c:pt>
                <c:pt idx="13">
                  <c:v>241397</c:v>
                </c:pt>
                <c:pt idx="14">
                  <c:v>241428</c:v>
                </c:pt>
                <c:pt idx="15">
                  <c:v>241459</c:v>
                </c:pt>
                <c:pt idx="16">
                  <c:v>241487</c:v>
                </c:pt>
                <c:pt idx="17">
                  <c:v>241518</c:v>
                </c:pt>
                <c:pt idx="18">
                  <c:v>241548</c:v>
                </c:pt>
                <c:pt idx="19">
                  <c:v>241579</c:v>
                </c:pt>
                <c:pt idx="20">
                  <c:v>241609</c:v>
                </c:pt>
                <c:pt idx="21">
                  <c:v>241640</c:v>
                </c:pt>
                <c:pt idx="22">
                  <c:v>241671</c:v>
                </c:pt>
                <c:pt idx="23">
                  <c:v>241701</c:v>
                </c:pt>
                <c:pt idx="24">
                  <c:v>241732</c:v>
                </c:pt>
                <c:pt idx="25">
                  <c:v>241762</c:v>
                </c:pt>
                <c:pt idx="26">
                  <c:v>241793</c:v>
                </c:pt>
                <c:pt idx="27">
                  <c:v>241824</c:v>
                </c:pt>
                <c:pt idx="28">
                  <c:v>241852</c:v>
                </c:pt>
                <c:pt idx="29">
                  <c:v>241883</c:v>
                </c:pt>
                <c:pt idx="30">
                  <c:v>241913</c:v>
                </c:pt>
                <c:pt idx="31">
                  <c:v>241944</c:v>
                </c:pt>
                <c:pt idx="32">
                  <c:v>241974</c:v>
                </c:pt>
                <c:pt idx="33">
                  <c:v>242005</c:v>
                </c:pt>
                <c:pt idx="34">
                  <c:v>242036</c:v>
                </c:pt>
                <c:pt idx="35">
                  <c:v>242066</c:v>
                </c:pt>
                <c:pt idx="36">
                  <c:v>242097</c:v>
                </c:pt>
                <c:pt idx="37">
                  <c:v>242127</c:v>
                </c:pt>
                <c:pt idx="38">
                  <c:v>242158</c:v>
                </c:pt>
                <c:pt idx="39">
                  <c:v>242189</c:v>
                </c:pt>
                <c:pt idx="40">
                  <c:v>242217</c:v>
                </c:pt>
                <c:pt idx="41">
                  <c:v>242248</c:v>
                </c:pt>
                <c:pt idx="42">
                  <c:v>242278</c:v>
                </c:pt>
                <c:pt idx="43">
                  <c:v>242309</c:v>
                </c:pt>
                <c:pt idx="44">
                  <c:v>242339</c:v>
                </c:pt>
                <c:pt idx="45">
                  <c:v>242370</c:v>
                </c:pt>
                <c:pt idx="46">
                  <c:v>242401</c:v>
                </c:pt>
                <c:pt idx="47">
                  <c:v>242431</c:v>
                </c:pt>
                <c:pt idx="48">
                  <c:v>242462</c:v>
                </c:pt>
                <c:pt idx="49">
                  <c:v>242492</c:v>
                </c:pt>
                <c:pt idx="50">
                  <c:v>242523</c:v>
                </c:pt>
                <c:pt idx="51">
                  <c:v>242554</c:v>
                </c:pt>
                <c:pt idx="52">
                  <c:v>242583</c:v>
                </c:pt>
                <c:pt idx="53">
                  <c:v>242614</c:v>
                </c:pt>
                <c:pt idx="54">
                  <c:v>242644</c:v>
                </c:pt>
                <c:pt idx="55">
                  <c:v>242675</c:v>
                </c:pt>
                <c:pt idx="56">
                  <c:v>242705</c:v>
                </c:pt>
                <c:pt idx="57">
                  <c:v>242736</c:v>
                </c:pt>
                <c:pt idx="58">
                  <c:v>242767</c:v>
                </c:pt>
                <c:pt idx="59">
                  <c:v>242797</c:v>
                </c:pt>
                <c:pt idx="60">
                  <c:v>242828</c:v>
                </c:pt>
                <c:pt idx="61">
                  <c:v>242858</c:v>
                </c:pt>
                <c:pt idx="62">
                  <c:v>242889</c:v>
                </c:pt>
              </c:numCache>
            </c:numRef>
          </c:cat>
          <c:val>
            <c:numRef>
              <c:f>Normalization!$H$16:$H$78</c:f>
              <c:numCache>
                <c:formatCode>0.0</c:formatCode>
                <c:ptCount val="63"/>
                <c:pt idx="0">
                  <c:v>-0.86415703813151623</c:v>
                </c:pt>
                <c:pt idx="1">
                  <c:v>-0.87628886361243374</c:v>
                </c:pt>
                <c:pt idx="2">
                  <c:v>-0.84009598275369013</c:v>
                </c:pt>
                <c:pt idx="3">
                  <c:v>-0.77400641205757992</c:v>
                </c:pt>
                <c:pt idx="4">
                  <c:v>-0.70641958956458006</c:v>
                </c:pt>
                <c:pt idx="5">
                  <c:v>-0.65903412042204534</c:v>
                </c:pt>
                <c:pt idx="6">
                  <c:v>-0.63858076455615564</c:v>
                </c:pt>
                <c:pt idx="7">
                  <c:v>-0.65791949227101554</c:v>
                </c:pt>
                <c:pt idx="8">
                  <c:v>-0.71017258928461247</c:v>
                </c:pt>
                <c:pt idx="9">
                  <c:v>-0.7592886310994601</c:v>
                </c:pt>
                <c:pt idx="10">
                  <c:v>-0.78431172174403907</c:v>
                </c:pt>
                <c:pt idx="11">
                  <c:v>-0.76722856957904428</c:v>
                </c:pt>
                <c:pt idx="12">
                  <c:v>-0.67031067356532115</c:v>
                </c:pt>
                <c:pt idx="13">
                  <c:v>-0.47609349852023675</c:v>
                </c:pt>
                <c:pt idx="14">
                  <c:v>-0.18348780071679283</c:v>
                </c:pt>
                <c:pt idx="15">
                  <c:v>0.14533685635109037</c:v>
                </c:pt>
                <c:pt idx="16">
                  <c:v>0.48760533234701353</c:v>
                </c:pt>
                <c:pt idx="17">
                  <c:v>0.84219578266110973</c:v>
                </c:pt>
                <c:pt idx="18">
                  <c:v>1.2092375548765404</c:v>
                </c:pt>
                <c:pt idx="19">
                  <c:v>1.5721846723666597</c:v>
                </c:pt>
                <c:pt idx="20">
                  <c:v>1.9059599001609036</c:v>
                </c:pt>
                <c:pt idx="21">
                  <c:v>2.1449099188755683</c:v>
                </c:pt>
                <c:pt idx="22">
                  <c:v>2.2589242873950459</c:v>
                </c:pt>
                <c:pt idx="23">
                  <c:v>2.2822335128468967</c:v>
                </c:pt>
                <c:pt idx="24">
                  <c:v>2.2334597858752647</c:v>
                </c:pt>
                <c:pt idx="25">
                  <c:v>2.1412138143281454</c:v>
                </c:pt>
                <c:pt idx="26">
                  <c:v>2.0477110648170469</c:v>
                </c:pt>
                <c:pt idx="27">
                  <c:v>1.984199569486037</c:v>
                </c:pt>
                <c:pt idx="28">
                  <c:v>1.9445791846342144</c:v>
                </c:pt>
                <c:pt idx="29">
                  <c:v>1.8857739834314324</c:v>
                </c:pt>
                <c:pt idx="30">
                  <c:v>1.7662291302167814</c:v>
                </c:pt>
                <c:pt idx="31">
                  <c:v>1.5854521386255027</c:v>
                </c:pt>
                <c:pt idx="32">
                  <c:v>1.3633506161207274</c:v>
                </c:pt>
                <c:pt idx="33">
                  <c:v>1.1064345803524902</c:v>
                </c:pt>
                <c:pt idx="34">
                  <c:v>0.82840046059666772</c:v>
                </c:pt>
                <c:pt idx="35">
                  <c:v>0.52550905345820964</c:v>
                </c:pt>
                <c:pt idx="36">
                  <c:v>0.16874392769167268</c:v>
                </c:pt>
                <c:pt idx="37">
                  <c:v>-0.27038158584636229</c:v>
                </c:pt>
                <c:pt idx="38">
                  <c:v>-0.80730416212877942</c:v>
                </c:pt>
                <c:pt idx="39">
                  <c:v>-1.437308985352306</c:v>
                </c:pt>
                <c:pt idx="40">
                  <c:v>-2.0755526531438293</c:v>
                </c:pt>
                <c:pt idx="41">
                  <c:v>-2.5397062144393288</c:v>
                </c:pt>
                <c:pt idx="42">
                  <c:v>-2.6701455524832665</c:v>
                </c:pt>
                <c:pt idx="43">
                  <c:v>-2.4796976740468244</c:v>
                </c:pt>
                <c:pt idx="44">
                  <c:v>-2.1005110852844995</c:v>
                </c:pt>
                <c:pt idx="45">
                  <c:v>-1.6614631084285443</c:v>
                </c:pt>
                <c:pt idx="46">
                  <c:v>-1.2552279449521841</c:v>
                </c:pt>
                <c:pt idx="47">
                  <c:v>-0.94165941523117125</c:v>
                </c:pt>
                <c:pt idx="48">
                  <c:v>-0.7283676142479496</c:v>
                </c:pt>
                <c:pt idx="49">
                  <c:v>-0.60335097643702451</c:v>
                </c:pt>
                <c:pt idx="50">
                  <c:v>-0.54261434701077571</c:v>
                </c:pt>
                <c:pt idx="51">
                  <c:v>-0.52387288978969659</c:v>
                </c:pt>
                <c:pt idx="52">
                  <c:v>-0.610427694359293</c:v>
                </c:pt>
                <c:pt idx="53">
                  <c:v>-0.84576204005874545</c:v>
                </c:pt>
                <c:pt idx="54">
                  <c:v>-1.1835595696840016</c:v>
                </c:pt>
                <c:pt idx="55">
                  <c:v>-1.5393621664384751</c:v>
                </c:pt>
                <c:pt idx="56">
                  <c:v>-1.8237713674705098</c:v>
                </c:pt>
                <c:pt idx="57">
                  <c:v>-1.8795961493916493</c:v>
                </c:pt>
                <c:pt idx="58">
                  <c:v>-1.6380641404069185</c:v>
                </c:pt>
                <c:pt idx="59">
                  <c:v>-1.2185122364527801</c:v>
                </c:pt>
                <c:pt idx="60">
                  <c:v>-0.73481183989033971</c:v>
                </c:pt>
                <c:pt idx="61">
                  <c:v>-0.23967405255588092</c:v>
                </c:pt>
                <c:pt idx="62">
                  <c:v>0.18888759267521837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85-404B-829B-122FF32ED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287839"/>
        <c:axId val="871297407"/>
      </c:lineChart>
      <c:dateAx>
        <c:axId val="871287839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 New" panose="020B0500040200020003" pitchFamily="34" charset="-34"/>
                <a:ea typeface="+mn-ea"/>
                <a:cs typeface="TH Sarabun New" panose="020B0500040200020003" pitchFamily="34" charset="-34"/>
              </a:defRPr>
            </a:pPr>
            <a:endParaRPr lang="th-TH"/>
          </a:p>
        </c:txPr>
        <c:crossAx val="871297407"/>
        <c:crosses val="autoZero"/>
        <c:auto val="1"/>
        <c:lblOffset val="100"/>
        <c:baseTimeUnit val="months"/>
      </c:dateAx>
      <c:valAx>
        <c:axId val="871297407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 New" panose="020B0500040200020003" pitchFamily="34" charset="-34"/>
                <a:ea typeface="+mn-ea"/>
                <a:cs typeface="TH Sarabun New" panose="020B0500040200020003" pitchFamily="34" charset="-34"/>
              </a:defRPr>
            </a:pPr>
            <a:endParaRPr lang="th-TH"/>
          </a:p>
        </c:txPr>
        <c:crossAx val="871287839"/>
        <c:crosses val="autoZero"/>
        <c:crossBetween val="between"/>
      </c:valAx>
      <c:spPr>
        <a:noFill/>
        <a:ln w="127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TH Sarabun New" panose="020B0500040200020003" pitchFamily="34" charset="-34"/>
          <a:cs typeface="TH Sarabun New" panose="020B0500040200020003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Normalization!$J$5</c:f>
              <c:strCache>
                <c:ptCount val="1"/>
                <c:pt idx="0">
                  <c:v>IPI_US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12700">
                <a:solidFill>
                  <a:schemeClr val="accent1"/>
                </a:solidFill>
              </a:ln>
              <a:effectLst/>
            </c:spPr>
          </c:marker>
          <c:cat>
            <c:numRef>
              <c:f>Normalization!$A$16:$A$78</c:f>
              <c:numCache>
                <c:formatCode>mmm\-yy</c:formatCode>
                <c:ptCount val="63"/>
                <c:pt idx="0">
                  <c:v>241001</c:v>
                </c:pt>
                <c:pt idx="1">
                  <c:v>241031</c:v>
                </c:pt>
                <c:pt idx="2">
                  <c:v>241062</c:v>
                </c:pt>
                <c:pt idx="3">
                  <c:v>241093</c:v>
                </c:pt>
                <c:pt idx="4">
                  <c:v>241122</c:v>
                </c:pt>
                <c:pt idx="5">
                  <c:v>241153</c:v>
                </c:pt>
                <c:pt idx="6">
                  <c:v>241183</c:v>
                </c:pt>
                <c:pt idx="7">
                  <c:v>241214</c:v>
                </c:pt>
                <c:pt idx="8">
                  <c:v>241244</c:v>
                </c:pt>
                <c:pt idx="9">
                  <c:v>241275</c:v>
                </c:pt>
                <c:pt idx="10">
                  <c:v>241306</c:v>
                </c:pt>
                <c:pt idx="11">
                  <c:v>241336</c:v>
                </c:pt>
                <c:pt idx="12">
                  <c:v>241367</c:v>
                </c:pt>
                <c:pt idx="13">
                  <c:v>241397</c:v>
                </c:pt>
                <c:pt idx="14">
                  <c:v>241428</c:v>
                </c:pt>
                <c:pt idx="15">
                  <c:v>241459</c:v>
                </c:pt>
                <c:pt idx="16">
                  <c:v>241487</c:v>
                </c:pt>
                <c:pt idx="17">
                  <c:v>241518</c:v>
                </c:pt>
                <c:pt idx="18">
                  <c:v>241548</c:v>
                </c:pt>
                <c:pt idx="19">
                  <c:v>241579</c:v>
                </c:pt>
                <c:pt idx="20">
                  <c:v>241609</c:v>
                </c:pt>
                <c:pt idx="21">
                  <c:v>241640</c:v>
                </c:pt>
                <c:pt idx="22">
                  <c:v>241671</c:v>
                </c:pt>
                <c:pt idx="23">
                  <c:v>241701</c:v>
                </c:pt>
                <c:pt idx="24">
                  <c:v>241732</c:v>
                </c:pt>
                <c:pt idx="25">
                  <c:v>241762</c:v>
                </c:pt>
                <c:pt idx="26">
                  <c:v>241793</c:v>
                </c:pt>
                <c:pt idx="27">
                  <c:v>241824</c:v>
                </c:pt>
                <c:pt idx="28">
                  <c:v>241852</c:v>
                </c:pt>
                <c:pt idx="29">
                  <c:v>241883</c:v>
                </c:pt>
                <c:pt idx="30">
                  <c:v>241913</c:v>
                </c:pt>
                <c:pt idx="31">
                  <c:v>241944</c:v>
                </c:pt>
                <c:pt idx="32">
                  <c:v>241974</c:v>
                </c:pt>
                <c:pt idx="33">
                  <c:v>242005</c:v>
                </c:pt>
                <c:pt idx="34">
                  <c:v>242036</c:v>
                </c:pt>
                <c:pt idx="35">
                  <c:v>242066</c:v>
                </c:pt>
                <c:pt idx="36">
                  <c:v>242097</c:v>
                </c:pt>
                <c:pt idx="37">
                  <c:v>242127</c:v>
                </c:pt>
                <c:pt idx="38">
                  <c:v>242158</c:v>
                </c:pt>
                <c:pt idx="39">
                  <c:v>242189</c:v>
                </c:pt>
                <c:pt idx="40">
                  <c:v>242217</c:v>
                </c:pt>
                <c:pt idx="41">
                  <c:v>242248</c:v>
                </c:pt>
                <c:pt idx="42">
                  <c:v>242278</c:v>
                </c:pt>
                <c:pt idx="43">
                  <c:v>242309</c:v>
                </c:pt>
                <c:pt idx="44">
                  <c:v>242339</c:v>
                </c:pt>
                <c:pt idx="45">
                  <c:v>242370</c:v>
                </c:pt>
                <c:pt idx="46">
                  <c:v>242401</c:v>
                </c:pt>
                <c:pt idx="47">
                  <c:v>242431</c:v>
                </c:pt>
                <c:pt idx="48">
                  <c:v>242462</c:v>
                </c:pt>
                <c:pt idx="49">
                  <c:v>242492</c:v>
                </c:pt>
                <c:pt idx="50">
                  <c:v>242523</c:v>
                </c:pt>
                <c:pt idx="51">
                  <c:v>242554</c:v>
                </c:pt>
                <c:pt idx="52">
                  <c:v>242583</c:v>
                </c:pt>
                <c:pt idx="53">
                  <c:v>242614</c:v>
                </c:pt>
                <c:pt idx="54">
                  <c:v>242644</c:v>
                </c:pt>
                <c:pt idx="55">
                  <c:v>242675</c:v>
                </c:pt>
                <c:pt idx="56">
                  <c:v>242705</c:v>
                </c:pt>
                <c:pt idx="57">
                  <c:v>242736</c:v>
                </c:pt>
                <c:pt idx="58">
                  <c:v>242767</c:v>
                </c:pt>
                <c:pt idx="59">
                  <c:v>242797</c:v>
                </c:pt>
                <c:pt idx="60">
                  <c:v>242828</c:v>
                </c:pt>
                <c:pt idx="61">
                  <c:v>242858</c:v>
                </c:pt>
                <c:pt idx="62">
                  <c:v>242889</c:v>
                </c:pt>
              </c:numCache>
            </c:numRef>
          </c:cat>
          <c:val>
            <c:numRef>
              <c:f>Normalization!$J$16:$J$78</c:f>
              <c:numCache>
                <c:formatCode>0.0</c:formatCode>
                <c:ptCount val="63"/>
                <c:pt idx="0">
                  <c:v>-2.6401608529978269</c:v>
                </c:pt>
                <c:pt idx="1">
                  <c:v>-2.5308913639410506</c:v>
                </c:pt>
                <c:pt idx="2">
                  <c:v>-2.2636894794837628</c:v>
                </c:pt>
                <c:pt idx="3">
                  <c:v>-1.8760392929251604</c:v>
                </c:pt>
                <c:pt idx="4">
                  <c:v>-1.4219655726383731</c:v>
                </c:pt>
                <c:pt idx="5">
                  <c:v>-0.98849958993602405</c:v>
                </c:pt>
                <c:pt idx="6">
                  <c:v>-0.65856104313417008</c:v>
                </c:pt>
                <c:pt idx="7">
                  <c:v>-0.46833034361429771</c:v>
                </c:pt>
                <c:pt idx="8">
                  <c:v>-0.38134829427380879</c:v>
                </c:pt>
                <c:pt idx="9">
                  <c:v>-0.31284792568172587</c:v>
                </c:pt>
                <c:pt idx="10">
                  <c:v>-0.15673145646856529</c:v>
                </c:pt>
                <c:pt idx="11">
                  <c:v>0.13091350486586142</c:v>
                </c:pt>
                <c:pt idx="12">
                  <c:v>0.53070928777171367</c:v>
                </c:pt>
                <c:pt idx="13">
                  <c:v>1.0446545954989623</c:v>
                </c:pt>
                <c:pt idx="14">
                  <c:v>1.6804842567108418</c:v>
                </c:pt>
                <c:pt idx="15">
                  <c:v>2.3961814287661065</c:v>
                </c:pt>
                <c:pt idx="16">
                  <c:v>3.1113724694592153</c:v>
                </c:pt>
                <c:pt idx="17">
                  <c:v>3.7521069828178044</c:v>
                </c:pt>
                <c:pt idx="18">
                  <c:v>4.2602489418461129</c:v>
                </c:pt>
                <c:pt idx="19">
                  <c:v>4.6530725232484924</c:v>
                </c:pt>
                <c:pt idx="20">
                  <c:v>4.9199467446148697</c:v>
                </c:pt>
                <c:pt idx="21">
                  <c:v>5.0597179120008455</c:v>
                </c:pt>
                <c:pt idx="22">
                  <c:v>5.0758838455664543</c:v>
                </c:pt>
                <c:pt idx="23">
                  <c:v>4.9837363188829293</c:v>
                </c:pt>
                <c:pt idx="24">
                  <c:v>4.8296545728504174</c:v>
                </c:pt>
                <c:pt idx="25">
                  <c:v>4.6599790715904605</c:v>
                </c:pt>
                <c:pt idx="26">
                  <c:v>4.515807013081079</c:v>
                </c:pt>
                <c:pt idx="27">
                  <c:v>4.4113700017171933</c:v>
                </c:pt>
                <c:pt idx="28">
                  <c:v>4.3275265591965635</c:v>
                </c:pt>
                <c:pt idx="29">
                  <c:v>4.2390205014444309</c:v>
                </c:pt>
                <c:pt idx="30">
                  <c:v>4.1408660290169461</c:v>
                </c:pt>
                <c:pt idx="31">
                  <c:v>3.9933065087491748</c:v>
                </c:pt>
                <c:pt idx="32">
                  <c:v>3.7712421024473377</c:v>
                </c:pt>
                <c:pt idx="33">
                  <c:v>3.461801396680662</c:v>
                </c:pt>
                <c:pt idx="34">
                  <c:v>3.0016656822874705</c:v>
                </c:pt>
                <c:pt idx="35">
                  <c:v>2.3141037023910109</c:v>
                </c:pt>
                <c:pt idx="36">
                  <c:v>1.3259812496800985</c:v>
                </c:pt>
                <c:pt idx="37">
                  <c:v>-0.10676153003762791</c:v>
                </c:pt>
                <c:pt idx="38">
                  <c:v>-2.0992926658178814</c:v>
                </c:pt>
                <c:pt idx="39">
                  <c:v>-4.6745404004692777</c:v>
                </c:pt>
                <c:pt idx="40">
                  <c:v>-7.6439898134333522</c:v>
                </c:pt>
                <c:pt idx="41">
                  <c:v>-10.292521619027763</c:v>
                </c:pt>
                <c:pt idx="42">
                  <c:v>-11.603835798363008</c:v>
                </c:pt>
                <c:pt idx="43">
                  <c:v>-11.470142571752843</c:v>
                </c:pt>
                <c:pt idx="44">
                  <c:v>-10.42321840176718</c:v>
                </c:pt>
                <c:pt idx="45">
                  <c:v>-9.0240912406533553</c:v>
                </c:pt>
                <c:pt idx="46">
                  <c:v>-7.6002659209855805</c:v>
                </c:pt>
                <c:pt idx="47">
                  <c:v>-6.2984903571961572</c:v>
                </c:pt>
                <c:pt idx="48">
                  <c:v>-5.1679982040991668</c:v>
                </c:pt>
                <c:pt idx="49">
                  <c:v>-4.1998172117836772</c:v>
                </c:pt>
                <c:pt idx="50">
                  <c:v>-3.3987699089557997</c:v>
                </c:pt>
                <c:pt idx="51">
                  <c:v>-2.7088911469467583</c:v>
                </c:pt>
                <c:pt idx="52">
                  <c:v>-1.9720822931544648</c:v>
                </c:pt>
                <c:pt idx="53">
                  <c:v>-1.2754309091647527</c:v>
                </c:pt>
                <c:pt idx="54">
                  <c:v>-0.69625530865388685</c:v>
                </c:pt>
                <c:pt idx="55">
                  <c:v>-0.30754205170786164</c:v>
                </c:pt>
                <c:pt idx="56">
                  <c:v>-0.12642334764747962</c:v>
                </c:pt>
                <c:pt idx="57">
                  <c:v>-8.8165859432324772E-2</c:v>
                </c:pt>
                <c:pt idx="58">
                  <c:v>-5.523905671316396E-2</c:v>
                </c:pt>
                <c:pt idx="59">
                  <c:v>8.570219181634188E-2</c:v>
                </c:pt>
                <c:pt idx="60">
                  <c:v>0.31833312186085655</c:v>
                </c:pt>
                <c:pt idx="61">
                  <c:v>0.61570184297994168</c:v>
                </c:pt>
                <c:pt idx="62">
                  <c:v>0.97405229490451206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3-4DA0-9DF2-6E1F53867128}"/>
            </c:ext>
          </c:extLst>
        </c:ser>
        <c:ser>
          <c:idx val="1"/>
          <c:order val="1"/>
          <c:tx>
            <c:strRef>
              <c:f>Normalization!#REF!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chemeClr val="accent2"/>
              </a:solidFill>
              <a:ln w="12700">
                <a:solidFill>
                  <a:schemeClr val="accent2"/>
                </a:solidFill>
              </a:ln>
              <a:effectLst/>
            </c:spPr>
          </c:marker>
          <c:cat>
            <c:numRef>
              <c:f>Normalization!$A$16:$A$78</c:f>
              <c:numCache>
                <c:formatCode>mmm\-yy</c:formatCode>
                <c:ptCount val="63"/>
                <c:pt idx="0">
                  <c:v>241001</c:v>
                </c:pt>
                <c:pt idx="1">
                  <c:v>241031</c:v>
                </c:pt>
                <c:pt idx="2">
                  <c:v>241062</c:v>
                </c:pt>
                <c:pt idx="3">
                  <c:v>241093</c:v>
                </c:pt>
                <c:pt idx="4">
                  <c:v>241122</c:v>
                </c:pt>
                <c:pt idx="5">
                  <c:v>241153</c:v>
                </c:pt>
                <c:pt idx="6">
                  <c:v>241183</c:v>
                </c:pt>
                <c:pt idx="7">
                  <c:v>241214</c:v>
                </c:pt>
                <c:pt idx="8">
                  <c:v>241244</c:v>
                </c:pt>
                <c:pt idx="9">
                  <c:v>241275</c:v>
                </c:pt>
                <c:pt idx="10">
                  <c:v>241306</c:v>
                </c:pt>
                <c:pt idx="11">
                  <c:v>241336</c:v>
                </c:pt>
                <c:pt idx="12">
                  <c:v>241367</c:v>
                </c:pt>
                <c:pt idx="13">
                  <c:v>241397</c:v>
                </c:pt>
                <c:pt idx="14">
                  <c:v>241428</c:v>
                </c:pt>
                <c:pt idx="15">
                  <c:v>241459</c:v>
                </c:pt>
                <c:pt idx="16">
                  <c:v>241487</c:v>
                </c:pt>
                <c:pt idx="17">
                  <c:v>241518</c:v>
                </c:pt>
                <c:pt idx="18">
                  <c:v>241548</c:v>
                </c:pt>
                <c:pt idx="19">
                  <c:v>241579</c:v>
                </c:pt>
                <c:pt idx="20">
                  <c:v>241609</c:v>
                </c:pt>
                <c:pt idx="21">
                  <c:v>241640</c:v>
                </c:pt>
                <c:pt idx="22">
                  <c:v>241671</c:v>
                </c:pt>
                <c:pt idx="23">
                  <c:v>241701</c:v>
                </c:pt>
                <c:pt idx="24">
                  <c:v>241732</c:v>
                </c:pt>
                <c:pt idx="25">
                  <c:v>241762</c:v>
                </c:pt>
                <c:pt idx="26">
                  <c:v>241793</c:v>
                </c:pt>
                <c:pt idx="27">
                  <c:v>241824</c:v>
                </c:pt>
                <c:pt idx="28">
                  <c:v>241852</c:v>
                </c:pt>
                <c:pt idx="29">
                  <c:v>241883</c:v>
                </c:pt>
                <c:pt idx="30">
                  <c:v>241913</c:v>
                </c:pt>
                <c:pt idx="31">
                  <c:v>241944</c:v>
                </c:pt>
                <c:pt idx="32">
                  <c:v>241974</c:v>
                </c:pt>
                <c:pt idx="33">
                  <c:v>242005</c:v>
                </c:pt>
                <c:pt idx="34">
                  <c:v>242036</c:v>
                </c:pt>
                <c:pt idx="35">
                  <c:v>242066</c:v>
                </c:pt>
                <c:pt idx="36">
                  <c:v>242097</c:v>
                </c:pt>
                <c:pt idx="37">
                  <c:v>242127</c:v>
                </c:pt>
                <c:pt idx="38">
                  <c:v>242158</c:v>
                </c:pt>
                <c:pt idx="39">
                  <c:v>242189</c:v>
                </c:pt>
                <c:pt idx="40">
                  <c:v>242217</c:v>
                </c:pt>
                <c:pt idx="41">
                  <c:v>242248</c:v>
                </c:pt>
                <c:pt idx="42">
                  <c:v>242278</c:v>
                </c:pt>
                <c:pt idx="43">
                  <c:v>242309</c:v>
                </c:pt>
                <c:pt idx="44">
                  <c:v>242339</c:v>
                </c:pt>
                <c:pt idx="45">
                  <c:v>242370</c:v>
                </c:pt>
                <c:pt idx="46">
                  <c:v>242401</c:v>
                </c:pt>
                <c:pt idx="47">
                  <c:v>242431</c:v>
                </c:pt>
                <c:pt idx="48">
                  <c:v>242462</c:v>
                </c:pt>
                <c:pt idx="49">
                  <c:v>242492</c:v>
                </c:pt>
                <c:pt idx="50">
                  <c:v>242523</c:v>
                </c:pt>
                <c:pt idx="51">
                  <c:v>242554</c:v>
                </c:pt>
                <c:pt idx="52">
                  <c:v>242583</c:v>
                </c:pt>
                <c:pt idx="53">
                  <c:v>242614</c:v>
                </c:pt>
                <c:pt idx="54">
                  <c:v>242644</c:v>
                </c:pt>
                <c:pt idx="55">
                  <c:v>242675</c:v>
                </c:pt>
                <c:pt idx="56">
                  <c:v>242705</c:v>
                </c:pt>
                <c:pt idx="57">
                  <c:v>242736</c:v>
                </c:pt>
                <c:pt idx="58">
                  <c:v>242767</c:v>
                </c:pt>
                <c:pt idx="59">
                  <c:v>242797</c:v>
                </c:pt>
                <c:pt idx="60">
                  <c:v>242828</c:v>
                </c:pt>
                <c:pt idx="61">
                  <c:v>242858</c:v>
                </c:pt>
                <c:pt idx="62">
                  <c:v>242889</c:v>
                </c:pt>
              </c:numCache>
            </c:numRef>
          </c:cat>
          <c:val>
            <c:numRef>
              <c:f>Normalization!#REF!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43-4DA0-9DF2-6E1F53867128}"/>
            </c:ext>
          </c:extLst>
        </c:ser>
        <c:ser>
          <c:idx val="2"/>
          <c:order val="2"/>
          <c:tx>
            <c:strRef>
              <c:f>Normalization!$K$5</c:f>
              <c:strCache>
                <c:ptCount val="1"/>
                <c:pt idx="0">
                  <c:v>CCI_EA19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2"/>
            <c:spPr>
              <a:solidFill>
                <a:schemeClr val="accent3"/>
              </a:solidFill>
              <a:ln w="12700">
                <a:solidFill>
                  <a:schemeClr val="accent3"/>
                </a:solidFill>
              </a:ln>
              <a:effectLst/>
            </c:spPr>
          </c:marker>
          <c:cat>
            <c:numRef>
              <c:f>Normalization!$A$16:$A$78</c:f>
              <c:numCache>
                <c:formatCode>mmm\-yy</c:formatCode>
                <c:ptCount val="63"/>
                <c:pt idx="0">
                  <c:v>241001</c:v>
                </c:pt>
                <c:pt idx="1">
                  <c:v>241031</c:v>
                </c:pt>
                <c:pt idx="2">
                  <c:v>241062</c:v>
                </c:pt>
                <c:pt idx="3">
                  <c:v>241093</c:v>
                </c:pt>
                <c:pt idx="4">
                  <c:v>241122</c:v>
                </c:pt>
                <c:pt idx="5">
                  <c:v>241153</c:v>
                </c:pt>
                <c:pt idx="6">
                  <c:v>241183</c:v>
                </c:pt>
                <c:pt idx="7">
                  <c:v>241214</c:v>
                </c:pt>
                <c:pt idx="8">
                  <c:v>241244</c:v>
                </c:pt>
                <c:pt idx="9">
                  <c:v>241275</c:v>
                </c:pt>
                <c:pt idx="10">
                  <c:v>241306</c:v>
                </c:pt>
                <c:pt idx="11">
                  <c:v>241336</c:v>
                </c:pt>
                <c:pt idx="12">
                  <c:v>241367</c:v>
                </c:pt>
                <c:pt idx="13">
                  <c:v>241397</c:v>
                </c:pt>
                <c:pt idx="14">
                  <c:v>241428</c:v>
                </c:pt>
                <c:pt idx="15">
                  <c:v>241459</c:v>
                </c:pt>
                <c:pt idx="16">
                  <c:v>241487</c:v>
                </c:pt>
                <c:pt idx="17">
                  <c:v>241518</c:v>
                </c:pt>
                <c:pt idx="18">
                  <c:v>241548</c:v>
                </c:pt>
                <c:pt idx="19">
                  <c:v>241579</c:v>
                </c:pt>
                <c:pt idx="20">
                  <c:v>241609</c:v>
                </c:pt>
                <c:pt idx="21">
                  <c:v>241640</c:v>
                </c:pt>
                <c:pt idx="22">
                  <c:v>241671</c:v>
                </c:pt>
                <c:pt idx="23">
                  <c:v>241701</c:v>
                </c:pt>
                <c:pt idx="24">
                  <c:v>241732</c:v>
                </c:pt>
                <c:pt idx="25">
                  <c:v>241762</c:v>
                </c:pt>
                <c:pt idx="26">
                  <c:v>241793</c:v>
                </c:pt>
                <c:pt idx="27">
                  <c:v>241824</c:v>
                </c:pt>
                <c:pt idx="28">
                  <c:v>241852</c:v>
                </c:pt>
                <c:pt idx="29">
                  <c:v>241883</c:v>
                </c:pt>
                <c:pt idx="30">
                  <c:v>241913</c:v>
                </c:pt>
                <c:pt idx="31">
                  <c:v>241944</c:v>
                </c:pt>
                <c:pt idx="32">
                  <c:v>241974</c:v>
                </c:pt>
                <c:pt idx="33">
                  <c:v>242005</c:v>
                </c:pt>
                <c:pt idx="34">
                  <c:v>242036</c:v>
                </c:pt>
                <c:pt idx="35">
                  <c:v>242066</c:v>
                </c:pt>
                <c:pt idx="36">
                  <c:v>242097</c:v>
                </c:pt>
                <c:pt idx="37">
                  <c:v>242127</c:v>
                </c:pt>
                <c:pt idx="38">
                  <c:v>242158</c:v>
                </c:pt>
                <c:pt idx="39">
                  <c:v>242189</c:v>
                </c:pt>
                <c:pt idx="40">
                  <c:v>242217</c:v>
                </c:pt>
                <c:pt idx="41">
                  <c:v>242248</c:v>
                </c:pt>
                <c:pt idx="42">
                  <c:v>242278</c:v>
                </c:pt>
                <c:pt idx="43">
                  <c:v>242309</c:v>
                </c:pt>
                <c:pt idx="44">
                  <c:v>242339</c:v>
                </c:pt>
                <c:pt idx="45">
                  <c:v>242370</c:v>
                </c:pt>
                <c:pt idx="46">
                  <c:v>242401</c:v>
                </c:pt>
                <c:pt idx="47">
                  <c:v>242431</c:v>
                </c:pt>
                <c:pt idx="48">
                  <c:v>242462</c:v>
                </c:pt>
                <c:pt idx="49">
                  <c:v>242492</c:v>
                </c:pt>
                <c:pt idx="50">
                  <c:v>242523</c:v>
                </c:pt>
                <c:pt idx="51">
                  <c:v>242554</c:v>
                </c:pt>
                <c:pt idx="52">
                  <c:v>242583</c:v>
                </c:pt>
                <c:pt idx="53">
                  <c:v>242614</c:v>
                </c:pt>
                <c:pt idx="54">
                  <c:v>242644</c:v>
                </c:pt>
                <c:pt idx="55">
                  <c:v>242675</c:v>
                </c:pt>
                <c:pt idx="56">
                  <c:v>242705</c:v>
                </c:pt>
                <c:pt idx="57">
                  <c:v>242736</c:v>
                </c:pt>
                <c:pt idx="58">
                  <c:v>242767</c:v>
                </c:pt>
                <c:pt idx="59">
                  <c:v>242797</c:v>
                </c:pt>
                <c:pt idx="60">
                  <c:v>242828</c:v>
                </c:pt>
                <c:pt idx="61">
                  <c:v>242858</c:v>
                </c:pt>
                <c:pt idx="62">
                  <c:v>242889</c:v>
                </c:pt>
              </c:numCache>
            </c:numRef>
          </c:cat>
          <c:val>
            <c:numRef>
              <c:f>Normalization!$K$16:$K$78</c:f>
              <c:numCache>
                <c:formatCode>0.0</c:formatCode>
                <c:ptCount val="63"/>
                <c:pt idx="0">
                  <c:v>-0.40396501502828791</c:v>
                </c:pt>
                <c:pt idx="1">
                  <c:v>-0.3231475969226581</c:v>
                </c:pt>
                <c:pt idx="2">
                  <c:v>-0.23402702310498463</c:v>
                </c:pt>
                <c:pt idx="3">
                  <c:v>-0.13630932734956064</c:v>
                </c:pt>
                <c:pt idx="4">
                  <c:v>-3.1410334900189893E-2</c:v>
                </c:pt>
                <c:pt idx="5">
                  <c:v>7.4913210364096414E-2</c:v>
                </c:pt>
                <c:pt idx="6">
                  <c:v>0.17616348517566308</c:v>
                </c:pt>
                <c:pt idx="7">
                  <c:v>0.26969147875081634</c:v>
                </c:pt>
                <c:pt idx="8">
                  <c:v>0.3554258024259756</c:v>
                </c:pt>
                <c:pt idx="9">
                  <c:v>0.43510620764729496</c:v>
                </c:pt>
                <c:pt idx="10">
                  <c:v>0.50884645880795343</c:v>
                </c:pt>
                <c:pt idx="11">
                  <c:v>0.57616757576835509</c:v>
                </c:pt>
                <c:pt idx="12">
                  <c:v>0.63442427611981433</c:v>
                </c:pt>
                <c:pt idx="13">
                  <c:v>0.68035331252224662</c:v>
                </c:pt>
                <c:pt idx="14">
                  <c:v>0.7098504639264106</c:v>
                </c:pt>
                <c:pt idx="15">
                  <c:v>0.71895455568616273</c:v>
                </c:pt>
                <c:pt idx="16">
                  <c:v>0.7062247719519481</c:v>
                </c:pt>
                <c:pt idx="17">
                  <c:v>0.67174530856973447</c:v>
                </c:pt>
                <c:pt idx="18">
                  <c:v>0.61947220945926851</c:v>
                </c:pt>
                <c:pt idx="19">
                  <c:v>0.5556349156312691</c:v>
                </c:pt>
                <c:pt idx="20">
                  <c:v>0.48672157502633712</c:v>
                </c:pt>
                <c:pt idx="21">
                  <c:v>0.41800922335395702</c:v>
                </c:pt>
                <c:pt idx="22">
                  <c:v>0.3544935225622507</c:v>
                </c:pt>
                <c:pt idx="23">
                  <c:v>0.30186417138993415</c:v>
                </c:pt>
                <c:pt idx="24">
                  <c:v>0.27041060411152235</c:v>
                </c:pt>
                <c:pt idx="25">
                  <c:v>0.26912406629045693</c:v>
                </c:pt>
                <c:pt idx="26">
                  <c:v>0.30237236522351224</c:v>
                </c:pt>
                <c:pt idx="27">
                  <c:v>0.36276432391608837</c:v>
                </c:pt>
                <c:pt idx="28">
                  <c:v>0.43366598490711433</c:v>
                </c:pt>
                <c:pt idx="29">
                  <c:v>0.49682186177563159</c:v>
                </c:pt>
                <c:pt idx="30">
                  <c:v>0.54331259114529318</c:v>
                </c:pt>
                <c:pt idx="31">
                  <c:v>0.57196496240321149</c:v>
                </c:pt>
                <c:pt idx="32">
                  <c:v>0.58487813436629676</c:v>
                </c:pt>
                <c:pt idx="33">
                  <c:v>0.58414776766704224</c:v>
                </c:pt>
                <c:pt idx="34">
                  <c:v>0.56615549078210414</c:v>
                </c:pt>
                <c:pt idx="35">
                  <c:v>0.51836027172915389</c:v>
                </c:pt>
                <c:pt idx="36">
                  <c:v>0.42216076787659434</c:v>
                </c:pt>
                <c:pt idx="37">
                  <c:v>0.25970047411596631</c:v>
                </c:pt>
                <c:pt idx="38">
                  <c:v>2.2214406085833461E-2</c:v>
                </c:pt>
                <c:pt idx="39">
                  <c:v>-0.28001968179957409</c:v>
                </c:pt>
                <c:pt idx="40">
                  <c:v>-0.6068980395105088</c:v>
                </c:pt>
                <c:pt idx="41">
                  <c:v>-0.89000893628853994</c:v>
                </c:pt>
                <c:pt idx="42">
                  <c:v>-1.0660627383959658</c:v>
                </c:pt>
                <c:pt idx="43">
                  <c:v>-1.1209127775806338</c:v>
                </c:pt>
                <c:pt idx="44">
                  <c:v>-1.085811767215513</c:v>
                </c:pt>
                <c:pt idx="45">
                  <c:v>-1.0015681653827337</c:v>
                </c:pt>
                <c:pt idx="46">
                  <c:v>-0.89655576882926558</c:v>
                </c:pt>
                <c:pt idx="47">
                  <c:v>-0.77760254070132806</c:v>
                </c:pt>
                <c:pt idx="48">
                  <c:v>-0.62831532882858676</c:v>
                </c:pt>
                <c:pt idx="49">
                  <c:v>-0.42446596526854918</c:v>
                </c:pt>
                <c:pt idx="50">
                  <c:v>-0.14916703072670442</c:v>
                </c:pt>
                <c:pt idx="51">
                  <c:v>0.20084191907543661</c:v>
                </c:pt>
                <c:pt idx="52">
                  <c:v>0.60511180194317704</c:v>
                </c:pt>
                <c:pt idx="53">
                  <c:v>1.0212220248133757</c:v>
                </c:pt>
                <c:pt idx="54">
                  <c:v>1.3978233506454285</c:v>
                </c:pt>
                <c:pt idx="55">
                  <c:v>1.6903768774882382</c:v>
                </c:pt>
                <c:pt idx="56">
                  <c:v>1.8694251527884271</c:v>
                </c:pt>
                <c:pt idx="57">
                  <c:v>1.9250850914183451</c:v>
                </c:pt>
                <c:pt idx="58">
                  <c:v>1.8562184053189488</c:v>
                </c:pt>
                <c:pt idx="59">
                  <c:v>1.6648362629413127</c:v>
                </c:pt>
                <c:pt idx="60">
                  <c:v>1.3607292100719239</c:v>
                </c:pt>
                <c:pt idx="61">
                  <c:v>0.9576166243598685</c:v>
                </c:pt>
                <c:pt idx="62">
                  <c:v>0.47243210086176018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3-4DA0-9DF2-6E1F53867128}"/>
            </c:ext>
          </c:extLst>
        </c:ser>
        <c:ser>
          <c:idx val="3"/>
          <c:order val="3"/>
          <c:tx>
            <c:strRef>
              <c:f>Normalization!#REF!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2"/>
            <c:spPr>
              <a:solidFill>
                <a:schemeClr val="accent4"/>
              </a:solidFill>
              <a:ln w="12700">
                <a:solidFill>
                  <a:schemeClr val="accent4"/>
                </a:solidFill>
              </a:ln>
              <a:effectLst/>
            </c:spPr>
          </c:marker>
          <c:cat>
            <c:numRef>
              <c:f>Normalization!$A$16:$A$78</c:f>
              <c:numCache>
                <c:formatCode>mmm\-yy</c:formatCode>
                <c:ptCount val="63"/>
                <c:pt idx="0">
                  <c:v>241001</c:v>
                </c:pt>
                <c:pt idx="1">
                  <c:v>241031</c:v>
                </c:pt>
                <c:pt idx="2">
                  <c:v>241062</c:v>
                </c:pt>
                <c:pt idx="3">
                  <c:v>241093</c:v>
                </c:pt>
                <c:pt idx="4">
                  <c:v>241122</c:v>
                </c:pt>
                <c:pt idx="5">
                  <c:v>241153</c:v>
                </c:pt>
                <c:pt idx="6">
                  <c:v>241183</c:v>
                </c:pt>
                <c:pt idx="7">
                  <c:v>241214</c:v>
                </c:pt>
                <c:pt idx="8">
                  <c:v>241244</c:v>
                </c:pt>
                <c:pt idx="9">
                  <c:v>241275</c:v>
                </c:pt>
                <c:pt idx="10">
                  <c:v>241306</c:v>
                </c:pt>
                <c:pt idx="11">
                  <c:v>241336</c:v>
                </c:pt>
                <c:pt idx="12">
                  <c:v>241367</c:v>
                </c:pt>
                <c:pt idx="13">
                  <c:v>241397</c:v>
                </c:pt>
                <c:pt idx="14">
                  <c:v>241428</c:v>
                </c:pt>
                <c:pt idx="15">
                  <c:v>241459</c:v>
                </c:pt>
                <c:pt idx="16">
                  <c:v>241487</c:v>
                </c:pt>
                <c:pt idx="17">
                  <c:v>241518</c:v>
                </c:pt>
                <c:pt idx="18">
                  <c:v>241548</c:v>
                </c:pt>
                <c:pt idx="19">
                  <c:v>241579</c:v>
                </c:pt>
                <c:pt idx="20">
                  <c:v>241609</c:v>
                </c:pt>
                <c:pt idx="21">
                  <c:v>241640</c:v>
                </c:pt>
                <c:pt idx="22">
                  <c:v>241671</c:v>
                </c:pt>
                <c:pt idx="23">
                  <c:v>241701</c:v>
                </c:pt>
                <c:pt idx="24">
                  <c:v>241732</c:v>
                </c:pt>
                <c:pt idx="25">
                  <c:v>241762</c:v>
                </c:pt>
                <c:pt idx="26">
                  <c:v>241793</c:v>
                </c:pt>
                <c:pt idx="27">
                  <c:v>241824</c:v>
                </c:pt>
                <c:pt idx="28">
                  <c:v>241852</c:v>
                </c:pt>
                <c:pt idx="29">
                  <c:v>241883</c:v>
                </c:pt>
                <c:pt idx="30">
                  <c:v>241913</c:v>
                </c:pt>
                <c:pt idx="31">
                  <c:v>241944</c:v>
                </c:pt>
                <c:pt idx="32">
                  <c:v>241974</c:v>
                </c:pt>
                <c:pt idx="33">
                  <c:v>242005</c:v>
                </c:pt>
                <c:pt idx="34">
                  <c:v>242036</c:v>
                </c:pt>
                <c:pt idx="35">
                  <c:v>242066</c:v>
                </c:pt>
                <c:pt idx="36">
                  <c:v>242097</c:v>
                </c:pt>
                <c:pt idx="37">
                  <c:v>242127</c:v>
                </c:pt>
                <c:pt idx="38">
                  <c:v>242158</c:v>
                </c:pt>
                <c:pt idx="39">
                  <c:v>242189</c:v>
                </c:pt>
                <c:pt idx="40">
                  <c:v>242217</c:v>
                </c:pt>
                <c:pt idx="41">
                  <c:v>242248</c:v>
                </c:pt>
                <c:pt idx="42">
                  <c:v>242278</c:v>
                </c:pt>
                <c:pt idx="43">
                  <c:v>242309</c:v>
                </c:pt>
                <c:pt idx="44">
                  <c:v>242339</c:v>
                </c:pt>
                <c:pt idx="45">
                  <c:v>242370</c:v>
                </c:pt>
                <c:pt idx="46">
                  <c:v>242401</c:v>
                </c:pt>
                <c:pt idx="47">
                  <c:v>242431</c:v>
                </c:pt>
                <c:pt idx="48">
                  <c:v>242462</c:v>
                </c:pt>
                <c:pt idx="49">
                  <c:v>242492</c:v>
                </c:pt>
                <c:pt idx="50">
                  <c:v>242523</c:v>
                </c:pt>
                <c:pt idx="51">
                  <c:v>242554</c:v>
                </c:pt>
                <c:pt idx="52">
                  <c:v>242583</c:v>
                </c:pt>
                <c:pt idx="53">
                  <c:v>242614</c:v>
                </c:pt>
                <c:pt idx="54">
                  <c:v>242644</c:v>
                </c:pt>
                <c:pt idx="55">
                  <c:v>242675</c:v>
                </c:pt>
                <c:pt idx="56">
                  <c:v>242705</c:v>
                </c:pt>
                <c:pt idx="57">
                  <c:v>242736</c:v>
                </c:pt>
                <c:pt idx="58">
                  <c:v>242767</c:v>
                </c:pt>
                <c:pt idx="59">
                  <c:v>242797</c:v>
                </c:pt>
                <c:pt idx="60">
                  <c:v>242828</c:v>
                </c:pt>
                <c:pt idx="61">
                  <c:v>242858</c:v>
                </c:pt>
                <c:pt idx="62">
                  <c:v>242889</c:v>
                </c:pt>
              </c:numCache>
            </c:numRef>
          </c:cat>
          <c:val>
            <c:numRef>
              <c:f>Normalization!#REF!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43-4DA0-9DF2-6E1F53867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198816"/>
        <c:axId val="570205704"/>
      </c:lineChart>
      <c:dateAx>
        <c:axId val="5701988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70205704"/>
        <c:crosses val="autoZero"/>
        <c:auto val="1"/>
        <c:lblOffset val="100"/>
        <c:baseTimeUnit val="months"/>
      </c:dateAx>
      <c:valAx>
        <c:axId val="57020570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57019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Normalization!$A$88:$A$90</c:f>
              <c:numCache>
                <c:formatCode>mmm\-yy</c:formatCode>
                <c:ptCount val="3"/>
                <c:pt idx="0">
                  <c:v>243193</c:v>
                </c:pt>
                <c:pt idx="1">
                  <c:v>243223</c:v>
                </c:pt>
                <c:pt idx="2">
                  <c:v>243254</c:v>
                </c:pt>
              </c:numCache>
            </c:numRef>
          </c:cat>
          <c:val>
            <c:numRef>
              <c:f>Normalization!$M$89:$M$91</c:f>
              <c:numCache>
                <c:formatCode>0.00</c:formatCode>
                <c:ptCount val="3"/>
                <c:pt idx="0">
                  <c:v>0.57463110957752728</c:v>
                </c:pt>
                <c:pt idx="1">
                  <c:v>0.6064972955805813</c:v>
                </c:pt>
                <c:pt idx="2">
                  <c:v>0.66139494573865165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1-4711-BF96-6C0B2ACFF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59003503"/>
        <c:axId val="1959009743"/>
        <c:axId val="0"/>
      </c:bar3DChart>
      <c:dateAx>
        <c:axId val="1959003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959009743"/>
        <c:crosses val="autoZero"/>
        <c:auto val="1"/>
        <c:lblOffset val="100"/>
        <c:baseTimeUnit val="months"/>
      </c:dateAx>
      <c:valAx>
        <c:axId val="1959009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9590035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869556210152632E-2"/>
          <c:y val="5.0971959000885386E-2"/>
          <c:w val="0.93603828690076896"/>
          <c:h val="0.85220800524934381"/>
        </c:manualLayout>
      </c:layout>
      <c:lineChart>
        <c:grouping val="standard"/>
        <c:varyColors val="0"/>
        <c:ser>
          <c:idx val="1"/>
          <c:order val="0"/>
          <c:tx>
            <c:strRef>
              <c:f>Normalization!$M$5</c:f>
              <c:strCache>
                <c:ptCount val="1"/>
                <c:pt idx="0">
                  <c:v>CLI_E</c:v>
                </c:pt>
              </c:strCache>
            </c:strRef>
          </c:tx>
          <c:marker>
            <c:symbol val="none"/>
          </c:marker>
          <c:cat>
            <c:numRef>
              <c:f>Normalization!$A$6:$A$131</c:f>
              <c:numCache>
                <c:formatCode>mmm\-yy</c:formatCode>
                <c:ptCount val="126"/>
                <c:pt idx="0">
                  <c:v>240697</c:v>
                </c:pt>
                <c:pt idx="1">
                  <c:v>240728</c:v>
                </c:pt>
                <c:pt idx="2">
                  <c:v>240756</c:v>
                </c:pt>
                <c:pt idx="3">
                  <c:v>240787</c:v>
                </c:pt>
                <c:pt idx="4">
                  <c:v>240817</c:v>
                </c:pt>
                <c:pt idx="5">
                  <c:v>240848</c:v>
                </c:pt>
                <c:pt idx="6">
                  <c:v>240878</c:v>
                </c:pt>
                <c:pt idx="7">
                  <c:v>240909</c:v>
                </c:pt>
                <c:pt idx="8">
                  <c:v>240940</c:v>
                </c:pt>
                <c:pt idx="9">
                  <c:v>240970</c:v>
                </c:pt>
                <c:pt idx="10">
                  <c:v>241001</c:v>
                </c:pt>
                <c:pt idx="11">
                  <c:v>241031</c:v>
                </c:pt>
                <c:pt idx="12">
                  <c:v>241062</c:v>
                </c:pt>
                <c:pt idx="13">
                  <c:v>241093</c:v>
                </c:pt>
                <c:pt idx="14">
                  <c:v>241122</c:v>
                </c:pt>
                <c:pt idx="15">
                  <c:v>241153</c:v>
                </c:pt>
                <c:pt idx="16">
                  <c:v>241183</c:v>
                </c:pt>
                <c:pt idx="17">
                  <c:v>241214</c:v>
                </c:pt>
                <c:pt idx="18">
                  <c:v>241244</c:v>
                </c:pt>
                <c:pt idx="19">
                  <c:v>241275</c:v>
                </c:pt>
                <c:pt idx="20">
                  <c:v>241306</c:v>
                </c:pt>
                <c:pt idx="21">
                  <c:v>241336</c:v>
                </c:pt>
                <c:pt idx="22">
                  <c:v>241367</c:v>
                </c:pt>
                <c:pt idx="23">
                  <c:v>241397</c:v>
                </c:pt>
                <c:pt idx="24">
                  <c:v>241428</c:v>
                </c:pt>
                <c:pt idx="25">
                  <c:v>241459</c:v>
                </c:pt>
                <c:pt idx="26">
                  <c:v>241487</c:v>
                </c:pt>
                <c:pt idx="27">
                  <c:v>241518</c:v>
                </c:pt>
                <c:pt idx="28">
                  <c:v>241548</c:v>
                </c:pt>
                <c:pt idx="29">
                  <c:v>241579</c:v>
                </c:pt>
                <c:pt idx="30">
                  <c:v>241609</c:v>
                </c:pt>
                <c:pt idx="31">
                  <c:v>241640</c:v>
                </c:pt>
                <c:pt idx="32">
                  <c:v>241671</c:v>
                </c:pt>
                <c:pt idx="33">
                  <c:v>241701</c:v>
                </c:pt>
                <c:pt idx="34">
                  <c:v>241732</c:v>
                </c:pt>
                <c:pt idx="35">
                  <c:v>241762</c:v>
                </c:pt>
                <c:pt idx="36">
                  <c:v>241793</c:v>
                </c:pt>
                <c:pt idx="37">
                  <c:v>241824</c:v>
                </c:pt>
                <c:pt idx="38">
                  <c:v>241852</c:v>
                </c:pt>
                <c:pt idx="39">
                  <c:v>241883</c:v>
                </c:pt>
                <c:pt idx="40">
                  <c:v>241913</c:v>
                </c:pt>
                <c:pt idx="41">
                  <c:v>241944</c:v>
                </c:pt>
                <c:pt idx="42">
                  <c:v>241974</c:v>
                </c:pt>
                <c:pt idx="43">
                  <c:v>242005</c:v>
                </c:pt>
                <c:pt idx="44">
                  <c:v>242036</c:v>
                </c:pt>
                <c:pt idx="45">
                  <c:v>242066</c:v>
                </c:pt>
                <c:pt idx="46">
                  <c:v>242097</c:v>
                </c:pt>
                <c:pt idx="47">
                  <c:v>242127</c:v>
                </c:pt>
                <c:pt idx="48">
                  <c:v>242158</c:v>
                </c:pt>
                <c:pt idx="49">
                  <c:v>242189</c:v>
                </c:pt>
                <c:pt idx="50">
                  <c:v>242217</c:v>
                </c:pt>
                <c:pt idx="51">
                  <c:v>242248</c:v>
                </c:pt>
                <c:pt idx="52">
                  <c:v>242278</c:v>
                </c:pt>
                <c:pt idx="53">
                  <c:v>242309</c:v>
                </c:pt>
                <c:pt idx="54">
                  <c:v>242339</c:v>
                </c:pt>
                <c:pt idx="55">
                  <c:v>242370</c:v>
                </c:pt>
                <c:pt idx="56">
                  <c:v>242401</c:v>
                </c:pt>
                <c:pt idx="57">
                  <c:v>242431</c:v>
                </c:pt>
                <c:pt idx="58">
                  <c:v>242462</c:v>
                </c:pt>
                <c:pt idx="59">
                  <c:v>242492</c:v>
                </c:pt>
                <c:pt idx="60">
                  <c:v>242523</c:v>
                </c:pt>
                <c:pt idx="61">
                  <c:v>242554</c:v>
                </c:pt>
                <c:pt idx="62">
                  <c:v>242583</c:v>
                </c:pt>
                <c:pt idx="63">
                  <c:v>242614</c:v>
                </c:pt>
                <c:pt idx="64">
                  <c:v>242644</c:v>
                </c:pt>
                <c:pt idx="65">
                  <c:v>242675</c:v>
                </c:pt>
                <c:pt idx="66">
                  <c:v>242705</c:v>
                </c:pt>
                <c:pt idx="67">
                  <c:v>242736</c:v>
                </c:pt>
                <c:pt idx="68">
                  <c:v>242767</c:v>
                </c:pt>
                <c:pt idx="69">
                  <c:v>242797</c:v>
                </c:pt>
                <c:pt idx="70">
                  <c:v>242828</c:v>
                </c:pt>
                <c:pt idx="71">
                  <c:v>242858</c:v>
                </c:pt>
                <c:pt idx="72">
                  <c:v>242889</c:v>
                </c:pt>
                <c:pt idx="73">
                  <c:v>242920</c:v>
                </c:pt>
                <c:pt idx="74">
                  <c:v>242948</c:v>
                </c:pt>
                <c:pt idx="75">
                  <c:v>242979</c:v>
                </c:pt>
                <c:pt idx="76">
                  <c:v>243009</c:v>
                </c:pt>
                <c:pt idx="77">
                  <c:v>243040</c:v>
                </c:pt>
                <c:pt idx="78">
                  <c:v>243070</c:v>
                </c:pt>
                <c:pt idx="79">
                  <c:v>243101</c:v>
                </c:pt>
                <c:pt idx="80">
                  <c:v>243132</c:v>
                </c:pt>
                <c:pt idx="81">
                  <c:v>243162</c:v>
                </c:pt>
                <c:pt idx="82">
                  <c:v>243193</c:v>
                </c:pt>
                <c:pt idx="83">
                  <c:v>243223</c:v>
                </c:pt>
                <c:pt idx="84">
                  <c:v>243254</c:v>
                </c:pt>
                <c:pt idx="85">
                  <c:v>243285</c:v>
                </c:pt>
                <c:pt idx="86">
                  <c:v>243313</c:v>
                </c:pt>
                <c:pt idx="87">
                  <c:v>243344</c:v>
                </c:pt>
                <c:pt idx="88">
                  <c:v>243374</c:v>
                </c:pt>
                <c:pt idx="89">
                  <c:v>243405</c:v>
                </c:pt>
                <c:pt idx="90">
                  <c:v>243435</c:v>
                </c:pt>
                <c:pt idx="91">
                  <c:v>243466</c:v>
                </c:pt>
                <c:pt idx="92">
                  <c:v>243497</c:v>
                </c:pt>
                <c:pt idx="93">
                  <c:v>243527</c:v>
                </c:pt>
                <c:pt idx="94">
                  <c:v>243558</c:v>
                </c:pt>
                <c:pt idx="95">
                  <c:v>243588</c:v>
                </c:pt>
                <c:pt idx="96">
                  <c:v>243619</c:v>
                </c:pt>
                <c:pt idx="97">
                  <c:v>243650</c:v>
                </c:pt>
                <c:pt idx="98">
                  <c:v>243678</c:v>
                </c:pt>
                <c:pt idx="99">
                  <c:v>243709</c:v>
                </c:pt>
                <c:pt idx="100">
                  <c:v>243739</c:v>
                </c:pt>
                <c:pt idx="101">
                  <c:v>243770</c:v>
                </c:pt>
                <c:pt idx="102">
                  <c:v>243800</c:v>
                </c:pt>
                <c:pt idx="103">
                  <c:v>243831</c:v>
                </c:pt>
                <c:pt idx="104">
                  <c:v>243862</c:v>
                </c:pt>
                <c:pt idx="105">
                  <c:v>243892</c:v>
                </c:pt>
                <c:pt idx="106">
                  <c:v>243923</c:v>
                </c:pt>
                <c:pt idx="107">
                  <c:v>243953</c:v>
                </c:pt>
                <c:pt idx="108">
                  <c:v>243984</c:v>
                </c:pt>
                <c:pt idx="109">
                  <c:v>244015</c:v>
                </c:pt>
                <c:pt idx="110">
                  <c:v>244044</c:v>
                </c:pt>
                <c:pt idx="111">
                  <c:v>244075</c:v>
                </c:pt>
                <c:pt idx="112">
                  <c:v>244105</c:v>
                </c:pt>
                <c:pt idx="113">
                  <c:v>244136</c:v>
                </c:pt>
                <c:pt idx="114">
                  <c:v>244166</c:v>
                </c:pt>
                <c:pt idx="115">
                  <c:v>244197</c:v>
                </c:pt>
                <c:pt idx="116">
                  <c:v>244228</c:v>
                </c:pt>
                <c:pt idx="117">
                  <c:v>244258</c:v>
                </c:pt>
                <c:pt idx="118">
                  <c:v>244289</c:v>
                </c:pt>
                <c:pt idx="119">
                  <c:v>244319</c:v>
                </c:pt>
                <c:pt idx="120">
                  <c:v>244350</c:v>
                </c:pt>
                <c:pt idx="121">
                  <c:v>244381</c:v>
                </c:pt>
                <c:pt idx="122">
                  <c:v>244409</c:v>
                </c:pt>
                <c:pt idx="123">
                  <c:v>244440</c:v>
                </c:pt>
                <c:pt idx="124">
                  <c:v>244470</c:v>
                </c:pt>
                <c:pt idx="125">
                  <c:v>244501</c:v>
                </c:pt>
              </c:numCache>
            </c:numRef>
          </c:cat>
          <c:val>
            <c:numRef>
              <c:f>Normalization!$M$6:$M$131</c:f>
              <c:numCache>
                <c:formatCode>0.00</c:formatCode>
                <c:ptCount val="126"/>
                <c:pt idx="0">
                  <c:v>-0.83455706612782632</c:v>
                </c:pt>
                <c:pt idx="1">
                  <c:v>-0.78404127135019919</c:v>
                </c:pt>
                <c:pt idx="2">
                  <c:v>-0.73933883928012745</c:v>
                </c:pt>
                <c:pt idx="3">
                  <c:v>-0.70515561753254463</c:v>
                </c:pt>
                <c:pt idx="4">
                  <c:v>-0.68796219488408572</c:v>
                </c:pt>
                <c:pt idx="5">
                  <c:v>-0.6919646665771455</c:v>
                </c:pt>
                <c:pt idx="6">
                  <c:v>-0.72386306262463118</c:v>
                </c:pt>
                <c:pt idx="7">
                  <c:v>-0.77595267527692002</c:v>
                </c:pt>
                <c:pt idx="8">
                  <c:v>-0.83685298629916971</c:v>
                </c:pt>
                <c:pt idx="9">
                  <c:v>-0.89172602426170566</c:v>
                </c:pt>
                <c:pt idx="10">
                  <c:v>-0.920118938623111</c:v>
                </c:pt>
                <c:pt idx="11">
                  <c:v>-0.90058928379135617</c:v>
                </c:pt>
                <c:pt idx="12">
                  <c:v>-0.82978264198195262</c:v>
                </c:pt>
                <c:pt idx="13">
                  <c:v>-0.70740425052129807</c:v>
                </c:pt>
                <c:pt idx="14">
                  <c:v>-0.56555727044095538</c:v>
                </c:pt>
                <c:pt idx="15">
                  <c:v>-0.43390868295252721</c:v>
                </c:pt>
                <c:pt idx="16">
                  <c:v>-0.31993228722540473</c:v>
                </c:pt>
                <c:pt idx="17">
                  <c:v>-0.23665985747351975</c:v>
                </c:pt>
                <c:pt idx="18">
                  <c:v>-0.17717685853003787</c:v>
                </c:pt>
                <c:pt idx="19">
                  <c:v>-0.1149197813962487</c:v>
                </c:pt>
                <c:pt idx="20">
                  <c:v>-3.3715849089209396E-2</c:v>
                </c:pt>
                <c:pt idx="21">
                  <c:v>8.2102835471040067E-2</c:v>
                </c:pt>
                <c:pt idx="22">
                  <c:v>0.24282405915757632</c:v>
                </c:pt>
                <c:pt idx="23">
                  <c:v>0.44319667920862693</c:v>
                </c:pt>
                <c:pt idx="24">
                  <c:v>0.67414844913454786</c:v>
                </c:pt>
                <c:pt idx="25">
                  <c:v>0.91585541537448445</c:v>
                </c:pt>
                <c:pt idx="26">
                  <c:v>1.1543484321340782</c:v>
                </c:pt>
                <c:pt idx="27">
                  <c:v>1.3891600449820294</c:v>
                </c:pt>
                <c:pt idx="28">
                  <c:v>1.6011810445626873</c:v>
                </c:pt>
                <c:pt idx="29">
                  <c:v>1.7784060169123008</c:v>
                </c:pt>
                <c:pt idx="30">
                  <c:v>1.9125276089917538</c:v>
                </c:pt>
                <c:pt idx="31">
                  <c:v>1.9957903149879272</c:v>
                </c:pt>
                <c:pt idx="32">
                  <c:v>2.0218826100637819</c:v>
                </c:pt>
                <c:pt idx="33">
                  <c:v>2.000165066547885</c:v>
                </c:pt>
                <c:pt idx="34">
                  <c:v>1.9266063005850904</c:v>
                </c:pt>
                <c:pt idx="35">
                  <c:v>1.8282245568857254</c:v>
                </c:pt>
                <c:pt idx="36">
                  <c:v>1.7483446624506884</c:v>
                </c:pt>
                <c:pt idx="37">
                  <c:v>1.6946139812598269</c:v>
                </c:pt>
                <c:pt idx="38">
                  <c:v>1.6659672199134414</c:v>
                </c:pt>
                <c:pt idx="39">
                  <c:v>1.643476853718828</c:v>
                </c:pt>
                <c:pt idx="40">
                  <c:v>1.6029217366112394</c:v>
                </c:pt>
                <c:pt idx="41">
                  <c:v>1.534213497605355</c:v>
                </c:pt>
                <c:pt idx="42">
                  <c:v>1.4291139099584209</c:v>
                </c:pt>
                <c:pt idx="43">
                  <c:v>1.2667236828339796</c:v>
                </c:pt>
                <c:pt idx="44">
                  <c:v>1.0480636904778369</c:v>
                </c:pt>
                <c:pt idx="45">
                  <c:v>0.75414203135092905</c:v>
                </c:pt>
                <c:pt idx="46">
                  <c:v>0.35310441111734359</c:v>
                </c:pt>
                <c:pt idx="47">
                  <c:v>-0.1822763087215816</c:v>
                </c:pt>
                <c:pt idx="48">
                  <c:v>-0.88260053036591546</c:v>
                </c:pt>
                <c:pt idx="49">
                  <c:v>-1.7537036161684105</c:v>
                </c:pt>
                <c:pt idx="50">
                  <c:v>-2.682852645270839</c:v>
                </c:pt>
                <c:pt idx="51">
                  <c:v>-3.4595374725241843</c:v>
                </c:pt>
                <c:pt idx="52">
                  <c:v>-3.836383759717561</c:v>
                </c:pt>
                <c:pt idx="53">
                  <c:v>-3.7742736545789786</c:v>
                </c:pt>
                <c:pt idx="54">
                  <c:v>-3.428490097520267</c:v>
                </c:pt>
                <c:pt idx="55">
                  <c:v>-2.9617248131489964</c:v>
                </c:pt>
                <c:pt idx="56">
                  <c:v>-2.475157291109034</c:v>
                </c:pt>
                <c:pt idx="57">
                  <c:v>-2.0342038145378538</c:v>
                </c:pt>
                <c:pt idx="58">
                  <c:v>-1.6479425876725113</c:v>
                </c:pt>
                <c:pt idx="59">
                  <c:v>-1.3170055676731254</c:v>
                </c:pt>
                <c:pt idx="60">
                  <c:v>-1.0492498872768072</c:v>
                </c:pt>
                <c:pt idx="61">
                  <c:v>-0.82753338546626842</c:v>
                </c:pt>
                <c:pt idx="62">
                  <c:v>-0.65239249618152984</c:v>
                </c:pt>
                <c:pt idx="63">
                  <c:v>-0.55940651715682943</c:v>
                </c:pt>
                <c:pt idx="64">
                  <c:v>-0.5556025037551775</c:v>
                </c:pt>
                <c:pt idx="65">
                  <c:v>-0.61463478637182578</c:v>
                </c:pt>
                <c:pt idx="66">
                  <c:v>-0.69263166704268453</c:v>
                </c:pt>
                <c:pt idx="67">
                  <c:v>-0.70039687924833871</c:v>
                </c:pt>
                <c:pt idx="68">
                  <c:v>-0.57122162617809047</c:v>
                </c:pt>
                <c:pt idx="69">
                  <c:v>-0.341125886820147</c:v>
                </c:pt>
                <c:pt idx="70">
                  <c:v>-6.9145036766494417E-2</c:v>
                </c:pt>
                <c:pt idx="71">
                  <c:v>0.20252694497043872</c:v>
                </c:pt>
                <c:pt idx="72">
                  <c:v>0.43882449981646776</c:v>
                </c:pt>
                <c:pt idx="73">
                  <c:v>0.63139935782988066</c:v>
                </c:pt>
                <c:pt idx="74">
                  <c:v>0.77278159929516932</c:v>
                </c:pt>
                <c:pt idx="75">
                  <c:v>0.85694470757006802</c:v>
                </c:pt>
                <c:pt idx="76">
                  <c:v>0.89266538586197808</c:v>
                </c:pt>
                <c:pt idx="77">
                  <c:v>0.89054915734471141</c:v>
                </c:pt>
                <c:pt idx="78">
                  <c:v>0.85489802460399344</c:v>
                </c:pt>
                <c:pt idx="79">
                  <c:v>0.79879202592914011</c:v>
                </c:pt>
                <c:pt idx="80">
                  <c:v>0.71830601674562067</c:v>
                </c:pt>
                <c:pt idx="81">
                  <c:v>0.63436844082548371</c:v>
                </c:pt>
                <c:pt idx="82">
                  <c:v>0.58572603839687498</c:v>
                </c:pt>
                <c:pt idx="83">
                  <c:v>0.57463110957752728</c:v>
                </c:pt>
                <c:pt idx="84">
                  <c:v>0.6064972955805813</c:v>
                </c:pt>
                <c:pt idx="85">
                  <c:v>0.66139494573865165</c:v>
                </c:pt>
                <c:pt idx="86">
                  <c:v>0.70706830197407267</c:v>
                </c:pt>
                <c:pt idx="87">
                  <c:v>0.7175977181199229</c:v>
                </c:pt>
                <c:pt idx="88">
                  <c:v>0.70693000920956672</c:v>
                </c:pt>
                <c:pt idx="89">
                  <c:v>0.66244725902116663</c:v>
                </c:pt>
                <c:pt idx="90">
                  <c:v>0.59603430992011885</c:v>
                </c:pt>
                <c:pt idx="91">
                  <c:v>0.50830832995216457</c:v>
                </c:pt>
                <c:pt idx="92">
                  <c:v>0.39553707711782726</c:v>
                </c:pt>
                <c:pt idx="93">
                  <c:v>0.26477317599813988</c:v>
                </c:pt>
                <c:pt idx="94">
                  <c:v>0.13412383085013785</c:v>
                </c:pt>
                <c:pt idx="95">
                  <c:v>9.519976873900356E-3</c:v>
                </c:pt>
                <c:pt idx="96">
                  <c:v>-9.1891891864975803E-2</c:v>
                </c:pt>
                <c:pt idx="97">
                  <c:v>-0.16561906336104773</c:v>
                </c:pt>
                <c:pt idx="98">
                  <c:v>-0.21759056010395914</c:v>
                </c:pt>
                <c:pt idx="99">
                  <c:v>-0.24859552667602769</c:v>
                </c:pt>
                <c:pt idx="100">
                  <c:v>-0.27668131645706051</c:v>
                </c:pt>
                <c:pt idx="101">
                  <c:v>-0.30712755343220388</c:v>
                </c:pt>
                <c:pt idx="102">
                  <c:v>-0.33407296700606637</c:v>
                </c:pt>
                <c:pt idx="103">
                  <c:v>-0.36289244984868818</c:v>
                </c:pt>
                <c:pt idx="104">
                  <c:v>-0.38097784679184832</c:v>
                </c:pt>
                <c:pt idx="105">
                  <c:v>-0.37172046002666637</c:v>
                </c:pt>
                <c:pt idx="106">
                  <c:v>-0.35017594310335404</c:v>
                </c:pt>
                <c:pt idx="107">
                  <c:v>-0.31735300736875283</c:v>
                </c:pt>
                <c:pt idx="108">
                  <c:v>-0.28796916026067693</c:v>
                </c:pt>
                <c:pt idx="109">
                  <c:v>-0.28269618581614048</c:v>
                </c:pt>
                <c:pt idx="110">
                  <c:v>-0.30384322291539234</c:v>
                </c:pt>
                <c:pt idx="111">
                  <c:v>-0.34792212381140036</c:v>
                </c:pt>
                <c:pt idx="112">
                  <c:v>-0.41046131569203953</c:v>
                </c:pt>
                <c:pt idx="113">
                  <c:v>-0.48029074852065867</c:v>
                </c:pt>
                <c:pt idx="114">
                  <c:v>-0.54509677298529191</c:v>
                </c:pt>
                <c:pt idx="115">
                  <c:v>-0.57644594667298155</c:v>
                </c:pt>
                <c:pt idx="116">
                  <c:v>-0.55278178038127801</c:v>
                </c:pt>
                <c:pt idx="117">
                  <c:v>-0.48321929194269647</c:v>
                </c:pt>
                <c:pt idx="118">
                  <c:v>-0.38176543341835339</c:v>
                </c:pt>
                <c:pt idx="119">
                  <c:v>-0.2671979168189933</c:v>
                </c:pt>
                <c:pt idx="120">
                  <c:v>-0.18037502737384967</c:v>
                </c:pt>
                <c:pt idx="121">
                  <c:v>-0.11060994530998242</c:v>
                </c:pt>
                <c:pt idx="122">
                  <c:v>-6.1669267093555136E-2</c:v>
                </c:pt>
                <c:pt idx="123">
                  <c:v>-2.3661719775900002E-2</c:v>
                </c:pt>
                <c:pt idx="124">
                  <c:v>1.3049868582346379E-2</c:v>
                </c:pt>
                <c:pt idx="125">
                  <c:v>5.1440568572311898E-2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83-48A0-81D0-6B1E98E1D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27680"/>
        <c:axId val="21128160"/>
      </c:lineChart>
      <c:dateAx>
        <c:axId val="21127680"/>
        <c:scaling>
          <c:orientation val="minMax"/>
          <c:min val="240970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1128160"/>
        <c:crosses val="autoZero"/>
        <c:auto val="1"/>
        <c:lblOffset val="100"/>
        <c:baseTimeUnit val="months"/>
        <c:majorUnit val="6"/>
        <c:majorTimeUnit val="months"/>
      </c:dateAx>
      <c:valAx>
        <c:axId val="21128160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1127680"/>
        <c:crosses val="autoZero"/>
        <c:crossBetween val="between"/>
      </c:valAx>
      <c:spPr>
        <a:gradFill flip="none" rotWithShape="1">
          <a:gsLst>
            <a:gs pos="0">
              <a:srgbClr val="00B050"/>
            </a:gs>
            <a:gs pos="39500">
              <a:srgbClr val="92D050"/>
            </a:gs>
            <a:gs pos="24000">
              <a:srgbClr val="92D050"/>
            </a:gs>
            <a:gs pos="52000">
              <a:srgbClr val="FFFF00"/>
            </a:gs>
            <a:gs pos="100000">
              <a:srgbClr val="FF0000"/>
            </a:gs>
          </a:gsLst>
          <a:lin ang="5400000" scaled="1"/>
          <a:tileRect/>
        </a:gradFill>
        <a:ln>
          <a:noFill/>
        </a:ln>
        <a:effectLst/>
      </c:spPr>
    </c:plotArea>
    <c:plotVisOnly val="1"/>
    <c:dispBlanksAs val="gap"/>
    <c:showDLblsOverMax val="0"/>
    <c:extLst/>
  </c:chart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472222222222222"/>
          <c:y val="9.0277777777777762E-2"/>
          <c:w val="0.5444444444444444"/>
          <c:h val="0.90740740740740744"/>
        </c:manualLayout>
      </c:layout>
      <c:doughnutChart>
        <c:varyColors val="1"/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198"/>
        <c:holeSize val="72"/>
      </c:doughnutChart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4761</xdr:colOff>
      <xdr:row>5</xdr:row>
      <xdr:rowOff>85725</xdr:rowOff>
    </xdr:from>
    <xdr:to>
      <xdr:col>26</xdr:col>
      <xdr:colOff>180974</xdr:colOff>
      <xdr:row>21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B52EF8F-77B5-4EAA-A12B-EC717AFDAB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583744</xdr:colOff>
      <xdr:row>37</xdr:row>
      <xdr:rowOff>137411</xdr:rowOff>
    </xdr:from>
    <xdr:to>
      <xdr:col>23</xdr:col>
      <xdr:colOff>372239</xdr:colOff>
      <xdr:row>51</xdr:row>
      <xdr:rowOff>98533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204DBA-725E-4070-AB98-6B78A91BC5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240862</xdr:colOff>
      <xdr:row>15</xdr:row>
      <xdr:rowOff>32845</xdr:rowOff>
    </xdr:from>
    <xdr:to>
      <xdr:col>22</xdr:col>
      <xdr:colOff>569311</xdr:colOff>
      <xdr:row>24</xdr:row>
      <xdr:rowOff>153276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A900AF4-6949-4633-AE5C-8840895D89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209550</xdr:colOff>
      <xdr:row>25</xdr:row>
      <xdr:rowOff>88900</xdr:rowOff>
    </xdr:from>
    <xdr:to>
      <xdr:col>22</xdr:col>
      <xdr:colOff>564642</xdr:colOff>
      <xdr:row>35</xdr:row>
      <xdr:rowOff>16764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573E6DB-B71E-4D6F-B1F2-F92DC61E14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73</xdr:row>
      <xdr:rowOff>155684</xdr:rowOff>
    </xdr:from>
    <xdr:to>
      <xdr:col>20</xdr:col>
      <xdr:colOff>345973</xdr:colOff>
      <xdr:row>85</xdr:row>
      <xdr:rowOff>8539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4D709D1-A27E-4496-831E-6A3EF6F0AF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116417</xdr:colOff>
      <xdr:row>46</xdr:row>
      <xdr:rowOff>184149</xdr:rowOff>
    </xdr:from>
    <xdr:to>
      <xdr:col>27</xdr:col>
      <xdr:colOff>306917</xdr:colOff>
      <xdr:row>58</xdr:row>
      <xdr:rowOff>6349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462FEC-F2FE-5E3C-09DB-3192079CBB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334370</xdr:colOff>
      <xdr:row>126</xdr:row>
      <xdr:rowOff>95934</xdr:rowOff>
    </xdr:from>
    <xdr:to>
      <xdr:col>31</xdr:col>
      <xdr:colOff>123699</xdr:colOff>
      <xdr:row>139</xdr:row>
      <xdr:rowOff>81990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6708A6-C000-4F26-9BB4-CD66A5666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red.stlouisfed.org/series/INDPRO" TargetMode="External"/><Relationship Id="rId2" Type="http://schemas.openxmlformats.org/officeDocument/2006/relationships/hyperlink" Target="https://app.bot.or.th/BTWS_STAT/statistics/BOTWEBSTAT.aspx?reportID=991&amp;language=EN" TargetMode="External"/><Relationship Id="rId1" Type="http://schemas.openxmlformats.org/officeDocument/2006/relationships/hyperlink" Target="https://fti.or.th/DataCenter/Industry-inde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icbts.dft.go.th/ReportServer/Pages/ReportViewer.aspx?/Dashboard/ForExportBorderTradeRpt01_1&amp;amp;rs:Command=Render" TargetMode="External"/><Relationship Id="rId4" Type="http://schemas.openxmlformats.org/officeDocument/2006/relationships/hyperlink" Target="https://data-explorer.oecd.org/vis?lc=en&amp;pg=0&amp;snb=1&amp;vw=tb&amp;df%5bds%5d=dsDisseminateFinalDMZ&amp;df%5bid%5d=DSD_STES%40DF_CLI&amp;df%5bag%5d=OECD.SDD.STES&amp;df%5bvs%5d=&amp;pd=2016-01%2C&amp;dq=EA19.M.CCICP...AA...H&amp;ly%5brw%5d=TIME_PERIOD&amp;to%5bTIME_PERIOD%5d=fal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pp.bot.or.th/BTWS_STAT/statistics/BOTWEBSTAT.aspx?reportID=827&amp;language=TH" TargetMode="External"/><Relationship Id="rId2" Type="http://schemas.openxmlformats.org/officeDocument/2006/relationships/hyperlink" Target="https://app.bot.or.th/BTWS_STAT/statistics/BOTWEBSTAT.aspx?reportID=223&amp;language=TH" TargetMode="External"/><Relationship Id="rId1" Type="http://schemas.openxmlformats.org/officeDocument/2006/relationships/hyperlink" Target="https://www.bot.or.th/Thai/MonetaryPolicy/EconomicConditions/EconomicIndices/Pages/default.aspx" TargetMode="External"/><Relationship Id="rId4" Type="http://schemas.openxmlformats.org/officeDocument/2006/relationships/hyperlink" Target="https://fti.or.th/DataCenter/Industry-inde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pp.bot.or.th/BTWS_STAT/statistics/BOTWEBSTAT.aspx?reportID=827&amp;language=TH" TargetMode="External"/><Relationship Id="rId2" Type="http://schemas.openxmlformats.org/officeDocument/2006/relationships/hyperlink" Target="https://app.bot.or.th/BTWS_STAT/statistics/BOTWEBSTAT.aspx?reportID=223&amp;language=TH" TargetMode="External"/><Relationship Id="rId1" Type="http://schemas.openxmlformats.org/officeDocument/2006/relationships/hyperlink" Target="https://www.bot.or.th/Thai/MonetaryPolicy/EconomicConditions/EconomicIndices/Pages/default.aspx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fti.or.th/DataCenter/Industry-inde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45F77-EEB1-4977-930B-05D0DA94E386}">
  <sheetPr>
    <tabColor theme="7" tint="-0.249977111117893"/>
  </sheetPr>
  <dimension ref="A1:O141"/>
  <sheetViews>
    <sheetView zoomScale="115" zoomScaleNormal="115" workbookViewId="0">
      <pane xSplit="1" ySplit="5" topLeftCell="B133" activePane="bottomRight" state="frozen"/>
      <selection pane="topRight" activeCell="B1" sqref="B1"/>
      <selection pane="bottomLeft" activeCell="A6" sqref="A6"/>
      <selection pane="bottomRight" activeCell="E148" sqref="E148"/>
    </sheetView>
  </sheetViews>
  <sheetFormatPr defaultColWidth="9.25" defaultRowHeight="15.75"/>
  <cols>
    <col min="1" max="1" width="9.25" style="55"/>
    <col min="2" max="2" width="2.625" style="56" customWidth="1"/>
    <col min="3" max="8" width="10.625" style="1" customWidth="1"/>
    <col min="9" max="9" width="2.375" style="38" customWidth="1"/>
    <col min="10" max="11" width="10.75" style="1" customWidth="1"/>
    <col min="12" max="12" width="2.375" style="38" customWidth="1"/>
    <col min="13" max="16384" width="9.25" style="1"/>
  </cols>
  <sheetData>
    <row r="1" spans="1:12" s="31" customFormat="1" ht="21" customHeight="1">
      <c r="B1" s="32"/>
      <c r="C1" s="437" t="s">
        <v>27</v>
      </c>
      <c r="D1" s="438"/>
      <c r="E1" s="438"/>
      <c r="F1" s="438"/>
      <c r="G1" s="438"/>
      <c r="H1" s="438"/>
      <c r="I1" s="33"/>
      <c r="J1" s="438" t="s">
        <v>21</v>
      </c>
      <c r="K1" s="438"/>
      <c r="L1" s="33"/>
    </row>
    <row r="2" spans="1:12" ht="21" customHeight="1">
      <c r="A2" s="34" t="s">
        <v>17</v>
      </c>
      <c r="B2" s="35"/>
      <c r="C2" s="282" t="s">
        <v>57</v>
      </c>
      <c r="D2" s="288" t="s">
        <v>41</v>
      </c>
      <c r="E2" s="78"/>
      <c r="F2" s="435"/>
      <c r="G2" s="436"/>
      <c r="H2" s="78" t="s">
        <v>50</v>
      </c>
      <c r="I2" s="37"/>
      <c r="J2" s="294" t="s">
        <v>35</v>
      </c>
      <c r="K2" s="326" t="s">
        <v>55</v>
      </c>
    </row>
    <row r="3" spans="1:12">
      <c r="A3" s="34" t="s">
        <v>9</v>
      </c>
      <c r="B3" s="39"/>
      <c r="C3" s="40">
        <v>1</v>
      </c>
      <c r="D3" s="41">
        <v>2</v>
      </c>
      <c r="E3" s="41">
        <v>3</v>
      </c>
      <c r="F3" s="40">
        <v>4</v>
      </c>
      <c r="G3" s="41">
        <v>5</v>
      </c>
      <c r="H3" s="41">
        <v>6</v>
      </c>
      <c r="I3" s="42"/>
      <c r="J3" s="41">
        <v>7</v>
      </c>
      <c r="K3" s="41">
        <v>8</v>
      </c>
    </row>
    <row r="4" spans="1:12">
      <c r="A4" s="34" t="s">
        <v>8</v>
      </c>
      <c r="B4" s="35"/>
      <c r="C4" s="43" t="s">
        <v>51</v>
      </c>
      <c r="D4" s="286" t="s">
        <v>39</v>
      </c>
      <c r="E4" s="44" t="s">
        <v>56</v>
      </c>
      <c r="F4" s="44" t="s">
        <v>65</v>
      </c>
      <c r="G4" s="41" t="s">
        <v>46</v>
      </c>
      <c r="H4" s="44" t="s">
        <v>53</v>
      </c>
      <c r="I4" s="45"/>
      <c r="J4" s="44" t="s">
        <v>37</v>
      </c>
      <c r="K4" s="44" t="s">
        <v>30</v>
      </c>
    </row>
    <row r="5" spans="1:12">
      <c r="A5" s="34" t="s">
        <v>0</v>
      </c>
      <c r="B5" s="39"/>
      <c r="C5" s="40" t="s">
        <v>38</v>
      </c>
      <c r="D5" s="287" t="s">
        <v>40</v>
      </c>
      <c r="E5" s="41" t="s">
        <v>63</v>
      </c>
      <c r="F5" s="41" t="s">
        <v>64</v>
      </c>
      <c r="G5" s="41" t="s">
        <v>47</v>
      </c>
      <c r="H5" s="41" t="s">
        <v>48</v>
      </c>
      <c r="I5" s="42"/>
      <c r="J5" s="41" t="s">
        <v>36</v>
      </c>
      <c r="K5" s="41" t="s">
        <v>31</v>
      </c>
    </row>
    <row r="6" spans="1:12" ht="15.75" customHeight="1">
      <c r="A6" s="46">
        <v>240697</v>
      </c>
      <c r="B6" s="47"/>
      <c r="C6" s="289">
        <v>8762</v>
      </c>
      <c r="D6" s="178">
        <v>100.8</v>
      </c>
      <c r="E6" s="180">
        <v>96.1</v>
      </c>
      <c r="F6" s="180">
        <v>104.5</v>
      </c>
      <c r="G6" s="178">
        <v>92.1</v>
      </c>
      <c r="H6" s="87">
        <v>68.5</v>
      </c>
      <c r="I6" s="179"/>
      <c r="J6" s="178">
        <v>99.560699999999997</v>
      </c>
      <c r="K6" s="178">
        <v>101.2</v>
      </c>
    </row>
    <row r="7" spans="1:12" ht="15.75" customHeight="1">
      <c r="A7" s="49">
        <v>240728</v>
      </c>
      <c r="B7" s="50"/>
      <c r="C7" s="214">
        <v>8863</v>
      </c>
      <c r="D7" s="162">
        <v>100.1</v>
      </c>
      <c r="E7" s="154">
        <v>96.2</v>
      </c>
      <c r="F7" s="154">
        <v>105.9</v>
      </c>
      <c r="G7" s="162">
        <v>92.1</v>
      </c>
      <c r="H7" s="87">
        <v>70.099999999999895</v>
      </c>
      <c r="I7" s="94"/>
      <c r="J7" s="162">
        <v>99.044499999999999</v>
      </c>
      <c r="K7" s="162">
        <v>101</v>
      </c>
    </row>
    <row r="8" spans="1:12" ht="15.75" customHeight="1">
      <c r="A8" s="49">
        <v>240756</v>
      </c>
      <c r="B8" s="50"/>
      <c r="C8" s="214">
        <v>10428</v>
      </c>
      <c r="D8" s="162">
        <v>98.3</v>
      </c>
      <c r="E8" s="154">
        <v>118.9</v>
      </c>
      <c r="F8" s="154">
        <v>106.7</v>
      </c>
      <c r="G8" s="162">
        <v>92.9</v>
      </c>
      <c r="H8" s="87">
        <v>81</v>
      </c>
      <c r="I8" s="94"/>
      <c r="J8" s="162">
        <v>98.309600000000003</v>
      </c>
      <c r="K8" s="162">
        <v>100.8</v>
      </c>
    </row>
    <row r="9" spans="1:12" ht="15.75" customHeight="1">
      <c r="A9" s="49">
        <v>240787</v>
      </c>
      <c r="B9" s="50"/>
      <c r="C9" s="214">
        <v>7902</v>
      </c>
      <c r="D9" s="162">
        <v>97.2</v>
      </c>
      <c r="E9" s="154">
        <v>88.1</v>
      </c>
      <c r="F9" s="154">
        <v>106.3</v>
      </c>
      <c r="G9" s="162">
        <v>93.4</v>
      </c>
      <c r="H9" s="87">
        <v>66.3</v>
      </c>
      <c r="I9" s="94"/>
      <c r="J9" s="162">
        <v>98.642099999999999</v>
      </c>
      <c r="K9" s="162">
        <v>100.7</v>
      </c>
    </row>
    <row r="10" spans="1:12" ht="15.75" customHeight="1">
      <c r="A10" s="49">
        <v>240817</v>
      </c>
      <c r="B10" s="50"/>
      <c r="C10" s="214">
        <v>8359</v>
      </c>
      <c r="D10" s="162">
        <v>98.7</v>
      </c>
      <c r="E10" s="154">
        <v>109.3</v>
      </c>
      <c r="F10" s="154">
        <v>105.7</v>
      </c>
      <c r="G10" s="162">
        <v>94.2</v>
      </c>
      <c r="H10" s="87">
        <v>75</v>
      </c>
      <c r="I10" s="94"/>
      <c r="J10" s="162">
        <v>98.418400000000005</v>
      </c>
      <c r="K10" s="162">
        <v>100.7</v>
      </c>
    </row>
    <row r="11" spans="1:12" ht="15.75" customHeight="1">
      <c r="A11" s="49">
        <v>240848</v>
      </c>
      <c r="B11" s="50"/>
      <c r="C11" s="214">
        <v>7990</v>
      </c>
      <c r="D11" s="162">
        <v>99.8</v>
      </c>
      <c r="E11" s="154">
        <v>116.4</v>
      </c>
      <c r="F11" s="154">
        <v>106.2</v>
      </c>
      <c r="G11" s="162">
        <v>94.6</v>
      </c>
      <c r="H11" s="87">
        <v>75.900000000000006</v>
      </c>
      <c r="I11" s="94"/>
      <c r="J11" s="162">
        <v>98.883300000000006</v>
      </c>
      <c r="K11" s="162">
        <v>100.7</v>
      </c>
    </row>
    <row r="12" spans="1:12" ht="15.75" customHeight="1">
      <c r="A12" s="49">
        <v>240878</v>
      </c>
      <c r="B12" s="50"/>
      <c r="C12" s="214">
        <v>7729</v>
      </c>
      <c r="D12" s="162">
        <v>100.7</v>
      </c>
      <c r="E12" s="154">
        <v>103.9</v>
      </c>
      <c r="F12" s="154">
        <v>105.7</v>
      </c>
      <c r="G12" s="162">
        <v>94.6</v>
      </c>
      <c r="H12" s="87">
        <v>70.400000000000006</v>
      </c>
      <c r="I12" s="94"/>
      <c r="J12" s="162">
        <v>98.999200000000002</v>
      </c>
      <c r="K12" s="162">
        <v>100.7</v>
      </c>
    </row>
    <row r="13" spans="1:12" ht="15.75" customHeight="1">
      <c r="A13" s="49">
        <v>240909</v>
      </c>
      <c r="B13" s="50"/>
      <c r="C13" s="214">
        <v>7873</v>
      </c>
      <c r="D13" s="162">
        <v>101.6</v>
      </c>
      <c r="E13" s="154">
        <v>108.5</v>
      </c>
      <c r="F13" s="154">
        <v>106.8</v>
      </c>
      <c r="G13" s="162">
        <v>94.4</v>
      </c>
      <c r="H13" s="87">
        <v>72.2</v>
      </c>
      <c r="I13" s="94"/>
      <c r="J13" s="162">
        <v>98.85</v>
      </c>
      <c r="K13" s="162">
        <v>100.7</v>
      </c>
    </row>
    <row r="14" spans="1:12" ht="15.75" customHeight="1">
      <c r="A14" s="49">
        <v>240940</v>
      </c>
      <c r="B14" s="50"/>
      <c r="C14" s="214">
        <v>7714</v>
      </c>
      <c r="D14" s="162">
        <v>102.4</v>
      </c>
      <c r="E14" s="154">
        <v>109.8</v>
      </c>
      <c r="F14" s="154">
        <v>106.4</v>
      </c>
      <c r="G14" s="162">
        <v>94.4</v>
      </c>
      <c r="H14" s="87">
        <v>71.3</v>
      </c>
      <c r="I14" s="94"/>
      <c r="J14" s="162">
        <v>98.745699999999999</v>
      </c>
      <c r="K14" s="162">
        <v>100.8</v>
      </c>
    </row>
    <row r="15" spans="1:12" ht="15.75" customHeight="1">
      <c r="A15" s="49">
        <v>240970</v>
      </c>
      <c r="B15" s="50"/>
      <c r="C15" s="214">
        <v>8288</v>
      </c>
      <c r="D15" s="162">
        <v>102.9</v>
      </c>
      <c r="E15" s="154">
        <v>105.2</v>
      </c>
      <c r="F15" s="154">
        <v>106.6</v>
      </c>
      <c r="G15" s="162">
        <v>94.6</v>
      </c>
      <c r="H15" s="87">
        <v>70.099999999999895</v>
      </c>
      <c r="I15" s="94"/>
      <c r="J15" s="162">
        <v>98.761099999999999</v>
      </c>
      <c r="K15" s="162">
        <v>101</v>
      </c>
    </row>
    <row r="16" spans="1:12" ht="15.75" customHeight="1">
      <c r="A16" s="49">
        <v>241001</v>
      </c>
      <c r="B16" s="50"/>
      <c r="C16" s="214">
        <v>8301</v>
      </c>
      <c r="D16" s="162">
        <v>102</v>
      </c>
      <c r="E16" s="154">
        <v>126.2</v>
      </c>
      <c r="F16" s="154">
        <v>107.1</v>
      </c>
      <c r="G16" s="162">
        <v>94.6</v>
      </c>
      <c r="H16" s="87">
        <v>72.8</v>
      </c>
      <c r="I16" s="94"/>
      <c r="J16" s="162">
        <v>98.349100000000007</v>
      </c>
      <c r="K16" s="162">
        <v>101.2</v>
      </c>
    </row>
    <row r="17" spans="1:11" ht="15.75" customHeight="1">
      <c r="A17" s="49">
        <v>241031</v>
      </c>
      <c r="B17" s="51"/>
      <c r="C17" s="251">
        <v>8202</v>
      </c>
      <c r="D17" s="165">
        <v>100</v>
      </c>
      <c r="E17" s="159">
        <v>128.5</v>
      </c>
      <c r="F17" s="159">
        <v>107.5</v>
      </c>
      <c r="G17" s="165">
        <v>95.1</v>
      </c>
      <c r="H17" s="92">
        <v>82.7</v>
      </c>
      <c r="I17" s="96"/>
      <c r="J17" s="165">
        <v>99.0214</v>
      </c>
      <c r="K17" s="165">
        <v>101.3</v>
      </c>
    </row>
    <row r="18" spans="1:11" ht="15.75" customHeight="1">
      <c r="A18" s="49">
        <v>241062</v>
      </c>
      <c r="B18" s="50"/>
      <c r="C18" s="214">
        <v>8111</v>
      </c>
      <c r="D18" s="162">
        <v>100.4</v>
      </c>
      <c r="E18" s="154">
        <v>99.3</v>
      </c>
      <c r="F18" s="154">
        <v>104.6</v>
      </c>
      <c r="G18" s="162">
        <v>95.5</v>
      </c>
      <c r="H18" s="87">
        <v>71.599999999999895</v>
      </c>
      <c r="I18" s="94"/>
      <c r="J18" s="162">
        <v>98.761099999999999</v>
      </c>
      <c r="K18" s="162">
        <v>101.3</v>
      </c>
    </row>
    <row r="19" spans="1:11" ht="15.75" customHeight="1">
      <c r="A19" s="49">
        <v>241093</v>
      </c>
      <c r="B19" s="50"/>
      <c r="C19" s="214">
        <v>8122</v>
      </c>
      <c r="D19" s="162">
        <v>100.9</v>
      </c>
      <c r="E19" s="154">
        <v>108.2</v>
      </c>
      <c r="F19" s="154">
        <v>106.3</v>
      </c>
      <c r="G19" s="162">
        <v>96</v>
      </c>
      <c r="H19" s="87">
        <v>73.3</v>
      </c>
      <c r="I19" s="94"/>
      <c r="J19" s="162">
        <v>98.364599999999996</v>
      </c>
      <c r="K19" s="162">
        <v>101.2</v>
      </c>
    </row>
    <row r="20" spans="1:11" ht="15.75" customHeight="1">
      <c r="A20" s="49">
        <v>241122</v>
      </c>
      <c r="B20" s="50"/>
      <c r="C20" s="214">
        <v>9436</v>
      </c>
      <c r="D20" s="162">
        <v>99</v>
      </c>
      <c r="E20" s="154">
        <v>128.6</v>
      </c>
      <c r="F20" s="154">
        <v>108.4</v>
      </c>
      <c r="G20" s="162">
        <v>96</v>
      </c>
      <c r="H20" s="87">
        <v>86.5</v>
      </c>
      <c r="I20" s="94"/>
      <c r="J20" s="162">
        <v>99.0137</v>
      </c>
      <c r="K20" s="162">
        <v>101.3</v>
      </c>
    </row>
    <row r="21" spans="1:11" ht="15.75" customHeight="1">
      <c r="A21" s="49">
        <v>241153</v>
      </c>
      <c r="B21" s="50"/>
      <c r="C21" s="214">
        <v>7525</v>
      </c>
      <c r="D21" s="162">
        <v>100</v>
      </c>
      <c r="E21" s="154">
        <v>96.8</v>
      </c>
      <c r="F21" s="154">
        <v>105</v>
      </c>
      <c r="G21" s="162">
        <v>96.5</v>
      </c>
      <c r="H21" s="87">
        <v>70.3</v>
      </c>
      <c r="I21" s="94"/>
      <c r="J21" s="162">
        <v>100.0224</v>
      </c>
      <c r="K21" s="162">
        <v>101.4</v>
      </c>
    </row>
    <row r="22" spans="1:11" ht="15.75" customHeight="1">
      <c r="A22" s="49">
        <v>241183</v>
      </c>
      <c r="B22" s="50"/>
      <c r="C22" s="214">
        <v>8509</v>
      </c>
      <c r="D22" s="162">
        <v>99.6</v>
      </c>
      <c r="E22" s="154">
        <v>113.4</v>
      </c>
      <c r="F22" s="154">
        <v>107.6</v>
      </c>
      <c r="G22" s="162">
        <v>96.7</v>
      </c>
      <c r="H22" s="87">
        <v>80.2</v>
      </c>
      <c r="I22" s="94"/>
      <c r="J22" s="162">
        <v>100.1408</v>
      </c>
      <c r="K22" s="162">
        <v>101.5</v>
      </c>
    </row>
    <row r="23" spans="1:11" ht="15.75" customHeight="1">
      <c r="A23" s="49">
        <v>241214</v>
      </c>
      <c r="B23" s="50"/>
      <c r="C23" s="214">
        <v>7895</v>
      </c>
      <c r="D23" s="162">
        <v>100.7</v>
      </c>
      <c r="E23" s="154">
        <v>120.6</v>
      </c>
      <c r="F23" s="154">
        <v>107.9</v>
      </c>
      <c r="G23" s="162">
        <v>96.8</v>
      </c>
      <c r="H23" s="87">
        <v>78.5</v>
      </c>
      <c r="I23" s="94"/>
      <c r="J23" s="162">
        <v>100.3471</v>
      </c>
      <c r="K23" s="162">
        <v>101.6</v>
      </c>
    </row>
    <row r="24" spans="1:11" ht="15.75" customHeight="1">
      <c r="A24" s="49">
        <v>241244</v>
      </c>
      <c r="B24" s="50"/>
      <c r="C24" s="214">
        <v>7740</v>
      </c>
      <c r="D24" s="162">
        <v>101.6</v>
      </c>
      <c r="E24" s="154">
        <v>108.6</v>
      </c>
      <c r="F24" s="154">
        <v>106.7</v>
      </c>
      <c r="G24" s="162">
        <v>97.1</v>
      </c>
      <c r="H24" s="87">
        <v>74.400000000000006</v>
      </c>
      <c r="I24" s="94"/>
      <c r="J24" s="162">
        <v>100.10680000000001</v>
      </c>
      <c r="K24" s="162">
        <v>101.7</v>
      </c>
    </row>
    <row r="25" spans="1:11" ht="15.75" customHeight="1">
      <c r="A25" s="49">
        <v>241275</v>
      </c>
      <c r="B25" s="50"/>
      <c r="C25" s="214">
        <v>8441</v>
      </c>
      <c r="D25" s="162">
        <v>101.9</v>
      </c>
      <c r="E25" s="154">
        <v>110.5</v>
      </c>
      <c r="F25" s="154">
        <v>108.9</v>
      </c>
      <c r="G25" s="162">
        <v>97.7</v>
      </c>
      <c r="H25" s="87">
        <v>77.099999999999994</v>
      </c>
      <c r="I25" s="94"/>
      <c r="J25" s="162">
        <v>99.692499999999995</v>
      </c>
      <c r="K25" s="162">
        <v>101.8</v>
      </c>
    </row>
    <row r="26" spans="1:11" ht="15.75" customHeight="1">
      <c r="A26" s="49">
        <v>241306</v>
      </c>
      <c r="B26" s="50"/>
      <c r="C26" s="214">
        <v>7928</v>
      </c>
      <c r="D26" s="162">
        <v>102.9</v>
      </c>
      <c r="E26" s="154">
        <v>118.6</v>
      </c>
      <c r="F26" s="154">
        <v>107.3</v>
      </c>
      <c r="G26" s="162">
        <v>98.4</v>
      </c>
      <c r="H26" s="87">
        <v>78.599999999999994</v>
      </c>
      <c r="I26" s="94"/>
      <c r="J26" s="162">
        <v>99.795400000000001</v>
      </c>
      <c r="K26" s="162">
        <v>101.9</v>
      </c>
    </row>
    <row r="27" spans="1:11" ht="15.75" customHeight="1">
      <c r="A27" s="49">
        <v>241336</v>
      </c>
      <c r="B27" s="50"/>
      <c r="C27" s="214">
        <v>8827</v>
      </c>
      <c r="D27" s="162">
        <v>103.3</v>
      </c>
      <c r="E27" s="154">
        <v>115.3</v>
      </c>
      <c r="F27" s="154">
        <v>106.9</v>
      </c>
      <c r="G27" s="162">
        <v>98.4</v>
      </c>
      <c r="H27" s="87">
        <v>74.900000000000006</v>
      </c>
      <c r="I27" s="94"/>
      <c r="J27" s="162">
        <v>101.0247</v>
      </c>
      <c r="K27" s="162">
        <v>102.1</v>
      </c>
    </row>
    <row r="28" spans="1:11" ht="15.75" customHeight="1">
      <c r="A28" s="49">
        <v>241367</v>
      </c>
      <c r="B28" s="50"/>
      <c r="C28" s="214">
        <v>9490</v>
      </c>
      <c r="D28" s="162">
        <v>102</v>
      </c>
      <c r="E28" s="154">
        <v>143.9</v>
      </c>
      <c r="F28" s="154">
        <v>108.2</v>
      </c>
      <c r="G28" s="162">
        <v>98.9</v>
      </c>
      <c r="H28" s="87">
        <v>79.900000000000006</v>
      </c>
      <c r="I28" s="94"/>
      <c r="J28" s="162">
        <v>101.2664</v>
      </c>
      <c r="K28" s="162">
        <v>102.2</v>
      </c>
    </row>
    <row r="29" spans="1:11" ht="15.75" customHeight="1">
      <c r="A29" s="49">
        <v>241397</v>
      </c>
      <c r="B29" s="51"/>
      <c r="C29" s="251">
        <v>9682</v>
      </c>
      <c r="D29" s="165">
        <v>102.8</v>
      </c>
      <c r="E29" s="159">
        <v>146</v>
      </c>
      <c r="F29" s="159">
        <v>108.2</v>
      </c>
      <c r="G29" s="165">
        <v>99.3</v>
      </c>
      <c r="H29" s="92">
        <v>87.4</v>
      </c>
      <c r="I29" s="96"/>
      <c r="J29" s="165">
        <v>101.4644</v>
      </c>
      <c r="K29" s="165">
        <v>102.3</v>
      </c>
    </row>
    <row r="30" spans="1:11" ht="15.75" customHeight="1">
      <c r="A30" s="49">
        <v>241428</v>
      </c>
      <c r="B30" s="50"/>
      <c r="C30" s="214">
        <v>9208</v>
      </c>
      <c r="D30" s="162">
        <v>101.1</v>
      </c>
      <c r="E30" s="154">
        <v>108.7</v>
      </c>
      <c r="F30" s="154">
        <v>109.4</v>
      </c>
      <c r="G30" s="162">
        <v>100.1</v>
      </c>
      <c r="H30" s="87">
        <v>86.6</v>
      </c>
      <c r="I30" s="94"/>
      <c r="J30" s="162">
        <v>101.46250000000001</v>
      </c>
      <c r="K30" s="162">
        <v>102.3</v>
      </c>
    </row>
    <row r="31" spans="1:11" ht="15.75" customHeight="1">
      <c r="A31" s="49">
        <v>241459</v>
      </c>
      <c r="B31" s="50"/>
      <c r="C31" s="214">
        <v>8948</v>
      </c>
      <c r="D31" s="162">
        <v>102.2</v>
      </c>
      <c r="E31" s="154">
        <v>113.2</v>
      </c>
      <c r="F31" s="154">
        <v>109.7</v>
      </c>
      <c r="G31" s="162">
        <v>100.3</v>
      </c>
      <c r="H31" s="87">
        <v>86.4</v>
      </c>
      <c r="I31" s="94"/>
      <c r="J31" s="162">
        <v>101.7085</v>
      </c>
      <c r="K31" s="162">
        <v>102.1</v>
      </c>
    </row>
    <row r="32" spans="1:11" ht="15.75" customHeight="1">
      <c r="A32" s="49">
        <v>241487</v>
      </c>
      <c r="B32" s="50"/>
      <c r="C32" s="214">
        <v>10711</v>
      </c>
      <c r="D32" s="162">
        <v>100.9</v>
      </c>
      <c r="E32" s="154">
        <v>134.69999999999999</v>
      </c>
      <c r="F32" s="154">
        <v>108.4</v>
      </c>
      <c r="G32" s="162">
        <v>100.6</v>
      </c>
      <c r="H32" s="87">
        <v>98.9</v>
      </c>
      <c r="I32" s="94"/>
      <c r="J32" s="162">
        <v>102.2067</v>
      </c>
      <c r="K32" s="162">
        <v>102</v>
      </c>
    </row>
    <row r="33" spans="1:11" ht="15.75" customHeight="1">
      <c r="A33" s="49">
        <v>241518</v>
      </c>
      <c r="B33" s="50"/>
      <c r="C33" s="214">
        <v>8347</v>
      </c>
      <c r="D33" s="162">
        <v>102.2</v>
      </c>
      <c r="E33" s="154">
        <v>107.2</v>
      </c>
      <c r="F33" s="154">
        <v>108.5</v>
      </c>
      <c r="G33" s="162">
        <v>101</v>
      </c>
      <c r="H33" s="87">
        <v>85.3</v>
      </c>
      <c r="I33" s="94"/>
      <c r="J33" s="162">
        <v>103.3329</v>
      </c>
      <c r="K33" s="162">
        <v>101.8</v>
      </c>
    </row>
    <row r="34" spans="1:11" ht="15.75" customHeight="1">
      <c r="A34" s="49">
        <v>241548</v>
      </c>
      <c r="B34" s="50"/>
      <c r="C34" s="214">
        <v>10003</v>
      </c>
      <c r="D34" s="162">
        <v>101.6</v>
      </c>
      <c r="E34" s="154">
        <v>123.8</v>
      </c>
      <c r="F34" s="154">
        <v>110.3</v>
      </c>
      <c r="G34" s="162">
        <v>101.2</v>
      </c>
      <c r="H34" s="87">
        <v>94.8</v>
      </c>
      <c r="I34" s="94"/>
      <c r="J34" s="162">
        <v>102.4024</v>
      </c>
      <c r="K34" s="162">
        <v>101.7</v>
      </c>
    </row>
    <row r="35" spans="1:11" ht="15.75" customHeight="1">
      <c r="A35" s="49">
        <v>241579</v>
      </c>
      <c r="B35" s="50"/>
      <c r="C35" s="214">
        <v>10105</v>
      </c>
      <c r="D35" s="162">
        <v>102.7</v>
      </c>
      <c r="E35" s="154">
        <v>132.6</v>
      </c>
      <c r="F35" s="154">
        <v>110.2</v>
      </c>
      <c r="G35" s="162">
        <v>100.9</v>
      </c>
      <c r="H35" s="87">
        <v>91.8</v>
      </c>
      <c r="I35" s="94"/>
      <c r="J35" s="162">
        <v>103.19799999999999</v>
      </c>
      <c r="K35" s="162">
        <v>101.6</v>
      </c>
    </row>
    <row r="36" spans="1:11" ht="15.75" customHeight="1">
      <c r="A36" s="49">
        <v>241609</v>
      </c>
      <c r="B36" s="50"/>
      <c r="C36" s="214">
        <v>8952</v>
      </c>
      <c r="D36" s="162">
        <v>104.5</v>
      </c>
      <c r="E36" s="154">
        <v>120.6</v>
      </c>
      <c r="F36" s="154">
        <v>110.6</v>
      </c>
      <c r="G36" s="162">
        <v>100.6</v>
      </c>
      <c r="H36" s="87">
        <v>101.6</v>
      </c>
      <c r="I36" s="94"/>
      <c r="J36" s="162">
        <v>103.3646</v>
      </c>
      <c r="K36" s="162">
        <v>101.6</v>
      </c>
    </row>
    <row r="37" spans="1:11" ht="15.75" customHeight="1">
      <c r="A37" s="49">
        <v>241640</v>
      </c>
      <c r="B37" s="50"/>
      <c r="C37" s="214">
        <v>10790</v>
      </c>
      <c r="D37" s="162">
        <v>105.6</v>
      </c>
      <c r="E37" s="154">
        <v>125.9</v>
      </c>
      <c r="F37" s="154">
        <v>111.4</v>
      </c>
      <c r="G37" s="162">
        <v>100.6</v>
      </c>
      <c r="H37" s="87">
        <v>107.9</v>
      </c>
      <c r="I37" s="94"/>
      <c r="J37" s="162">
        <v>104.03270000000001</v>
      </c>
      <c r="K37" s="162">
        <v>101.5</v>
      </c>
    </row>
    <row r="38" spans="1:11" ht="15.75" customHeight="1">
      <c r="A38" s="49">
        <v>241671</v>
      </c>
      <c r="B38" s="50"/>
      <c r="C38" s="214">
        <v>10415</v>
      </c>
      <c r="D38" s="162">
        <v>106.1</v>
      </c>
      <c r="E38" s="154">
        <v>125.5</v>
      </c>
      <c r="F38" s="154">
        <v>110.2</v>
      </c>
      <c r="G38" s="162">
        <v>100.8</v>
      </c>
      <c r="H38" s="87">
        <v>100.9</v>
      </c>
      <c r="I38" s="94"/>
      <c r="J38" s="162">
        <v>104.10039999999999</v>
      </c>
      <c r="K38" s="162">
        <v>101.5</v>
      </c>
    </row>
    <row r="39" spans="1:11" ht="15.75" customHeight="1">
      <c r="A39" s="49">
        <v>241701</v>
      </c>
      <c r="B39" s="50"/>
      <c r="C39" s="214">
        <v>10723</v>
      </c>
      <c r="D39" s="162">
        <v>106.7</v>
      </c>
      <c r="E39" s="154">
        <v>127.4</v>
      </c>
      <c r="F39" s="154">
        <v>113.2</v>
      </c>
      <c r="G39" s="162">
        <v>100.9</v>
      </c>
      <c r="H39" s="87">
        <v>103.6</v>
      </c>
      <c r="I39" s="94"/>
      <c r="J39" s="162">
        <v>103.98560000000001</v>
      </c>
      <c r="K39" s="162">
        <v>101.4</v>
      </c>
    </row>
    <row r="40" spans="1:11" ht="15.75" customHeight="1">
      <c r="A40" s="49">
        <v>241732</v>
      </c>
      <c r="B40" s="50"/>
      <c r="C40" s="214">
        <v>12674</v>
      </c>
      <c r="D40" s="162">
        <v>107.4</v>
      </c>
      <c r="E40" s="154">
        <v>154</v>
      </c>
      <c r="F40" s="154">
        <v>111.8</v>
      </c>
      <c r="G40" s="162">
        <v>100.5</v>
      </c>
      <c r="H40" s="87">
        <v>107.3</v>
      </c>
      <c r="I40" s="94"/>
      <c r="J40" s="162">
        <v>104.0681</v>
      </c>
      <c r="K40" s="162">
        <v>101.3</v>
      </c>
    </row>
    <row r="41" spans="1:11" ht="15.75" customHeight="1">
      <c r="A41" s="49">
        <v>241762</v>
      </c>
      <c r="B41" s="51"/>
      <c r="C41" s="251">
        <v>11701</v>
      </c>
      <c r="D41" s="165">
        <v>105.9</v>
      </c>
      <c r="E41" s="159">
        <v>149.80000000000001</v>
      </c>
      <c r="F41" s="159">
        <v>109.4</v>
      </c>
      <c r="G41" s="165">
        <v>100</v>
      </c>
      <c r="H41" s="92">
        <v>115.4</v>
      </c>
      <c r="I41" s="96"/>
      <c r="J41" s="165">
        <v>104.0936</v>
      </c>
      <c r="K41" s="165">
        <v>101.2</v>
      </c>
    </row>
    <row r="42" spans="1:11" ht="15.75" customHeight="1">
      <c r="A42" s="49">
        <v>241793</v>
      </c>
      <c r="B42" s="50"/>
      <c r="C42" s="214">
        <v>11619</v>
      </c>
      <c r="D42" s="162">
        <v>104.1</v>
      </c>
      <c r="E42" s="154">
        <v>115.5</v>
      </c>
      <c r="F42" s="154">
        <v>111.7</v>
      </c>
      <c r="G42" s="162">
        <v>100.3</v>
      </c>
      <c r="H42" s="87">
        <v>99.5</v>
      </c>
      <c r="I42" s="94"/>
      <c r="J42" s="162">
        <v>103.4021</v>
      </c>
      <c r="K42" s="162">
        <v>101.2</v>
      </c>
    </row>
    <row r="43" spans="1:11" ht="15.75" customHeight="1">
      <c r="A43" s="49">
        <v>241824</v>
      </c>
      <c r="B43" s="50"/>
      <c r="C43" s="214">
        <v>10519</v>
      </c>
      <c r="D43" s="162">
        <v>105.4</v>
      </c>
      <c r="E43" s="154">
        <v>118.1</v>
      </c>
      <c r="F43" s="154">
        <v>110.1</v>
      </c>
      <c r="G43" s="162">
        <v>100.7</v>
      </c>
      <c r="H43" s="87">
        <v>97.7</v>
      </c>
      <c r="I43" s="94"/>
      <c r="J43" s="162">
        <v>102.83710000000001</v>
      </c>
      <c r="K43" s="162">
        <v>101.2</v>
      </c>
    </row>
    <row r="44" spans="1:11" ht="15.75" customHeight="1">
      <c r="A44" s="49">
        <v>241852</v>
      </c>
      <c r="B44" s="50"/>
      <c r="C44" s="214">
        <v>12702</v>
      </c>
      <c r="D44" s="162">
        <v>104.2</v>
      </c>
      <c r="E44" s="154">
        <v>141.4</v>
      </c>
      <c r="F44" s="154">
        <v>110.2</v>
      </c>
      <c r="G44" s="162">
        <v>101.1</v>
      </c>
      <c r="H44" s="87">
        <v>112.9</v>
      </c>
      <c r="I44" s="94"/>
      <c r="J44" s="162">
        <v>102.87569999999999</v>
      </c>
      <c r="K44" s="162">
        <v>101.3</v>
      </c>
    </row>
    <row r="45" spans="1:11" ht="15.75" customHeight="1">
      <c r="A45" s="49">
        <v>241883</v>
      </c>
      <c r="B45" s="50"/>
      <c r="C45" s="214">
        <v>10334</v>
      </c>
      <c r="D45" s="162">
        <v>101.9</v>
      </c>
      <c r="E45" s="154">
        <v>112.2</v>
      </c>
      <c r="F45" s="154">
        <v>110.8</v>
      </c>
      <c r="G45" s="162">
        <v>101.3</v>
      </c>
      <c r="H45" s="87">
        <v>102</v>
      </c>
      <c r="I45" s="94"/>
      <c r="J45" s="162">
        <v>102.274</v>
      </c>
      <c r="K45" s="162">
        <v>101.2</v>
      </c>
    </row>
    <row r="46" spans="1:11" ht="15.75" customHeight="1">
      <c r="A46" s="49">
        <v>241913</v>
      </c>
      <c r="B46" s="50"/>
      <c r="C46" s="214">
        <v>12215</v>
      </c>
      <c r="D46" s="162">
        <v>102.9</v>
      </c>
      <c r="E46" s="154">
        <v>123.8</v>
      </c>
      <c r="F46" s="154">
        <v>110.3</v>
      </c>
      <c r="G46" s="162">
        <v>101.2</v>
      </c>
      <c r="H46" s="87">
        <v>104.3</v>
      </c>
      <c r="I46" s="94"/>
      <c r="J46" s="162">
        <v>102.392</v>
      </c>
      <c r="K46" s="162">
        <v>101.2</v>
      </c>
    </row>
    <row r="47" spans="1:11" ht="15.75" customHeight="1">
      <c r="A47" s="49">
        <v>241944</v>
      </c>
      <c r="B47" s="50"/>
      <c r="C47" s="214">
        <v>11525</v>
      </c>
      <c r="D47" s="162">
        <v>101.3</v>
      </c>
      <c r="E47" s="154">
        <v>127.7</v>
      </c>
      <c r="F47" s="154">
        <v>110.2</v>
      </c>
      <c r="G47" s="162">
        <v>101.1</v>
      </c>
      <c r="H47" s="87">
        <v>97.8</v>
      </c>
      <c r="I47" s="94"/>
      <c r="J47" s="162">
        <v>102.4375</v>
      </c>
      <c r="K47" s="162">
        <v>101.2</v>
      </c>
    </row>
    <row r="48" spans="1:11" ht="15.75" customHeight="1">
      <c r="A48" s="49">
        <v>241974</v>
      </c>
      <c r="B48" s="50"/>
      <c r="C48" s="214">
        <v>11339</v>
      </c>
      <c r="D48" s="162">
        <v>102.3</v>
      </c>
      <c r="E48" s="154">
        <v>121.2</v>
      </c>
      <c r="F48" s="154">
        <v>112.5</v>
      </c>
      <c r="G48" s="162">
        <v>101.2</v>
      </c>
      <c r="H48" s="87">
        <v>98.3</v>
      </c>
      <c r="I48" s="94"/>
      <c r="J48" s="162">
        <v>101.9408</v>
      </c>
      <c r="K48" s="162">
        <v>101.2</v>
      </c>
    </row>
    <row r="49" spans="1:11" ht="15.75" customHeight="1">
      <c r="A49" s="49">
        <v>242005</v>
      </c>
      <c r="B49" s="50"/>
      <c r="C49" s="214">
        <v>11379</v>
      </c>
      <c r="D49" s="162">
        <v>102.9</v>
      </c>
      <c r="E49" s="154">
        <v>120.8</v>
      </c>
      <c r="F49" s="154">
        <v>110.2</v>
      </c>
      <c r="G49" s="162">
        <v>100.9</v>
      </c>
      <c r="H49" s="87">
        <v>96.9</v>
      </c>
      <c r="I49" s="94"/>
      <c r="J49" s="162">
        <v>102.639</v>
      </c>
      <c r="K49" s="162">
        <v>101.1</v>
      </c>
    </row>
    <row r="50" spans="1:11" ht="15.75" customHeight="1">
      <c r="A50" s="49">
        <v>242036</v>
      </c>
      <c r="B50" s="50"/>
      <c r="C50" s="214">
        <v>10637</v>
      </c>
      <c r="D50" s="162">
        <v>103.4</v>
      </c>
      <c r="E50" s="154">
        <v>118.3</v>
      </c>
      <c r="F50" s="154">
        <v>110.7</v>
      </c>
      <c r="G50" s="162">
        <v>101.1</v>
      </c>
      <c r="H50" s="87">
        <v>93.8</v>
      </c>
      <c r="I50" s="94"/>
      <c r="J50" s="162">
        <v>102.29170000000001</v>
      </c>
      <c r="K50" s="162">
        <v>101.1</v>
      </c>
    </row>
    <row r="51" spans="1:11" ht="15.75" customHeight="1">
      <c r="A51" s="49">
        <v>242066</v>
      </c>
      <c r="B51" s="50"/>
      <c r="C51" s="214">
        <v>12484</v>
      </c>
      <c r="D51" s="162">
        <v>102.9</v>
      </c>
      <c r="E51" s="154">
        <v>121.3</v>
      </c>
      <c r="F51" s="154">
        <v>111.2</v>
      </c>
      <c r="G51" s="162">
        <v>100.7</v>
      </c>
      <c r="H51" s="87">
        <v>94.5</v>
      </c>
      <c r="I51" s="94"/>
      <c r="J51" s="162">
        <v>101.4281</v>
      </c>
      <c r="K51" s="162">
        <v>101.2</v>
      </c>
    </row>
    <row r="52" spans="1:11" ht="15.75" customHeight="1">
      <c r="A52" s="49">
        <v>242097</v>
      </c>
      <c r="B52" s="50"/>
      <c r="C52" s="214">
        <v>12120</v>
      </c>
      <c r="D52" s="162">
        <v>101.3</v>
      </c>
      <c r="E52" s="154">
        <v>140</v>
      </c>
      <c r="F52" s="154">
        <v>109.9</v>
      </c>
      <c r="G52" s="162">
        <v>100.7</v>
      </c>
      <c r="H52" s="87">
        <v>96.9</v>
      </c>
      <c r="I52" s="94"/>
      <c r="J52" s="162">
        <v>101.9372</v>
      </c>
      <c r="K52" s="162">
        <v>101.2</v>
      </c>
    </row>
    <row r="53" spans="1:11" ht="15.75" customHeight="1">
      <c r="A53" s="49">
        <v>242127</v>
      </c>
      <c r="B53" s="51"/>
      <c r="C53" s="251">
        <v>13161</v>
      </c>
      <c r="D53" s="165">
        <v>100.1</v>
      </c>
      <c r="E53" s="159">
        <v>131.80000000000001</v>
      </c>
      <c r="F53" s="159">
        <v>110</v>
      </c>
      <c r="G53" s="165">
        <v>101.1</v>
      </c>
      <c r="H53" s="92">
        <v>105.6</v>
      </c>
      <c r="I53" s="96"/>
      <c r="J53" s="165">
        <v>101.7003</v>
      </c>
      <c r="K53" s="165">
        <v>101.2</v>
      </c>
    </row>
    <row r="54" spans="1:11" ht="15.75" customHeight="1">
      <c r="A54" s="49">
        <v>242158</v>
      </c>
      <c r="B54" s="50"/>
      <c r="C54" s="214">
        <v>12691</v>
      </c>
      <c r="D54" s="162">
        <v>99.4</v>
      </c>
      <c r="E54" s="154">
        <v>111.9</v>
      </c>
      <c r="F54" s="154">
        <v>112.2</v>
      </c>
      <c r="G54" s="162">
        <v>101</v>
      </c>
      <c r="H54" s="87">
        <v>94.3</v>
      </c>
      <c r="I54" s="94"/>
      <c r="J54" s="162">
        <v>101.0338</v>
      </c>
      <c r="K54" s="162">
        <v>101</v>
      </c>
    </row>
    <row r="55" spans="1:11" ht="15.75" customHeight="1">
      <c r="A55" s="49">
        <v>242189</v>
      </c>
      <c r="B55" s="50"/>
      <c r="C55" s="214">
        <v>12823</v>
      </c>
      <c r="D55" s="162">
        <v>98.1</v>
      </c>
      <c r="E55" s="154">
        <v>107.8</v>
      </c>
      <c r="F55" s="154">
        <v>106.8</v>
      </c>
      <c r="G55" s="162">
        <v>100.5</v>
      </c>
      <c r="H55" s="87">
        <v>89.9</v>
      </c>
      <c r="I55" s="94"/>
      <c r="J55" s="162">
        <v>101.37350000000001</v>
      </c>
      <c r="K55" s="162">
        <v>100.4</v>
      </c>
    </row>
    <row r="56" spans="1:11" ht="15.75" customHeight="1">
      <c r="A56" s="49">
        <v>242217</v>
      </c>
      <c r="B56" s="50"/>
      <c r="C56" s="214">
        <v>14267</v>
      </c>
      <c r="D56" s="162">
        <v>96</v>
      </c>
      <c r="E56" s="154">
        <v>110.2</v>
      </c>
      <c r="F56" s="154">
        <v>107.4</v>
      </c>
      <c r="G56" s="162">
        <v>99.5</v>
      </c>
      <c r="H56" s="87">
        <v>86.5</v>
      </c>
      <c r="I56" s="94"/>
      <c r="J56" s="162">
        <v>97.407799999999995</v>
      </c>
      <c r="K56" s="162">
        <v>99.2</v>
      </c>
    </row>
    <row r="57" spans="1:11" ht="15.75" customHeight="1">
      <c r="A57" s="49">
        <v>242248</v>
      </c>
      <c r="B57" s="50"/>
      <c r="C57" s="214">
        <v>10035</v>
      </c>
      <c r="D57" s="162">
        <v>88.8</v>
      </c>
      <c r="E57" s="154">
        <v>70.099999999999895</v>
      </c>
      <c r="F57" s="154">
        <v>103.3</v>
      </c>
      <c r="G57" s="162">
        <v>98.9</v>
      </c>
      <c r="H57" s="87">
        <v>55</v>
      </c>
      <c r="I57" s="94"/>
      <c r="J57" s="162">
        <v>84.561899999999994</v>
      </c>
      <c r="K57" s="162">
        <v>97.9</v>
      </c>
    </row>
    <row r="58" spans="1:11" ht="15.75" customHeight="1">
      <c r="A58" s="49">
        <v>242278</v>
      </c>
      <c r="B58" s="50"/>
      <c r="C58" s="214">
        <v>10121</v>
      </c>
      <c r="D58" s="162">
        <v>91.5</v>
      </c>
      <c r="E58" s="154">
        <v>84.3</v>
      </c>
      <c r="F58" s="154">
        <v>100.6</v>
      </c>
      <c r="G58" s="162">
        <v>98.9</v>
      </c>
      <c r="H58" s="87">
        <v>63.4</v>
      </c>
      <c r="I58" s="94"/>
      <c r="J58" s="162">
        <v>85.960400000000007</v>
      </c>
      <c r="K58" s="162">
        <v>97.8</v>
      </c>
    </row>
    <row r="59" spans="1:11" ht="15.75" customHeight="1">
      <c r="A59" s="49">
        <v>242309</v>
      </c>
      <c r="B59" s="50"/>
      <c r="C59" s="214">
        <v>10025</v>
      </c>
      <c r="D59" s="162">
        <v>90.1</v>
      </c>
      <c r="E59" s="154">
        <v>103.6</v>
      </c>
      <c r="F59" s="154">
        <v>105.2</v>
      </c>
      <c r="G59" s="162">
        <v>99.6</v>
      </c>
      <c r="H59" s="87">
        <v>74.5</v>
      </c>
      <c r="I59" s="94"/>
      <c r="J59" s="162">
        <v>91.593400000000003</v>
      </c>
      <c r="K59" s="162">
        <v>98.4</v>
      </c>
    </row>
    <row r="60" spans="1:11" ht="15.75" customHeight="1">
      <c r="A60" s="49">
        <v>242339</v>
      </c>
      <c r="B60" s="50"/>
      <c r="C60" s="214">
        <v>10657</v>
      </c>
      <c r="D60" s="162">
        <v>93</v>
      </c>
      <c r="E60" s="154">
        <v>102.2</v>
      </c>
      <c r="F60" s="154">
        <v>106.2</v>
      </c>
      <c r="G60" s="162">
        <v>100.2</v>
      </c>
      <c r="H60" s="87">
        <v>79.099999999999994</v>
      </c>
      <c r="I60" s="94"/>
      <c r="J60" s="162">
        <v>95.025599999999997</v>
      </c>
      <c r="K60" s="162">
        <v>98.9</v>
      </c>
    </row>
    <row r="61" spans="1:11" ht="15.75" customHeight="1">
      <c r="A61" s="49">
        <v>242370</v>
      </c>
      <c r="B61" s="50"/>
      <c r="C61" s="214">
        <v>10516</v>
      </c>
      <c r="D61" s="162">
        <v>94.5</v>
      </c>
      <c r="E61" s="154">
        <v>109.2</v>
      </c>
      <c r="F61" s="154">
        <v>105.9</v>
      </c>
      <c r="G61" s="162">
        <v>100.5</v>
      </c>
      <c r="H61" s="89">
        <v>85.1</v>
      </c>
      <c r="I61" s="94"/>
      <c r="J61" s="162">
        <v>95.954899999999995</v>
      </c>
      <c r="K61" s="162">
        <v>99.1</v>
      </c>
    </row>
    <row r="62" spans="1:11" ht="15.75" customHeight="1">
      <c r="A62" s="49">
        <v>242401</v>
      </c>
      <c r="B62" s="50"/>
      <c r="C62" s="214">
        <v>10479</v>
      </c>
      <c r="D62" s="162">
        <v>93.3</v>
      </c>
      <c r="E62" s="154">
        <v>117.2</v>
      </c>
      <c r="F62" s="154">
        <v>109</v>
      </c>
      <c r="G62" s="162">
        <v>100.5</v>
      </c>
      <c r="H62" s="87">
        <v>89.3</v>
      </c>
      <c r="I62" s="94"/>
      <c r="J62" s="162">
        <v>95.966899999999995</v>
      </c>
      <c r="K62" s="162">
        <v>99.2</v>
      </c>
    </row>
    <row r="63" spans="1:11" ht="15.75" customHeight="1">
      <c r="A63" s="49">
        <v>242431</v>
      </c>
      <c r="B63" s="50"/>
      <c r="C63" s="214">
        <v>10322</v>
      </c>
      <c r="D63" s="162">
        <v>91.9</v>
      </c>
      <c r="E63" s="154">
        <v>114</v>
      </c>
      <c r="F63" s="154">
        <v>108.3</v>
      </c>
      <c r="G63" s="162">
        <v>100.6</v>
      </c>
      <c r="H63" s="87">
        <v>88.8</v>
      </c>
      <c r="I63" s="94"/>
      <c r="J63" s="162">
        <v>96.739400000000003</v>
      </c>
      <c r="K63" s="162">
        <v>99.1</v>
      </c>
    </row>
    <row r="64" spans="1:11" ht="15.75" customHeight="1">
      <c r="A64" s="49">
        <v>242462</v>
      </c>
      <c r="B64" s="50"/>
      <c r="C64" s="214">
        <v>10775</v>
      </c>
      <c r="D64" s="162">
        <v>94.1</v>
      </c>
      <c r="E64" s="154">
        <v>136.80000000000001</v>
      </c>
      <c r="F64" s="154">
        <v>108.8</v>
      </c>
      <c r="G64" s="162">
        <v>100.9</v>
      </c>
      <c r="H64" s="87">
        <v>93.1</v>
      </c>
      <c r="I64" s="94"/>
      <c r="J64" s="162">
        <v>97.081599999999995</v>
      </c>
      <c r="K64" s="162">
        <v>99</v>
      </c>
    </row>
    <row r="65" spans="1:12" s="10" customFormat="1" ht="15.75" customHeight="1">
      <c r="A65" s="49">
        <v>242492</v>
      </c>
      <c r="B65" s="51"/>
      <c r="C65" s="251">
        <v>10334</v>
      </c>
      <c r="D65" s="165">
        <v>92.7</v>
      </c>
      <c r="E65" s="159">
        <v>145.9</v>
      </c>
      <c r="F65" s="159">
        <v>110.1</v>
      </c>
      <c r="G65" s="165">
        <v>101.2</v>
      </c>
      <c r="H65" s="92">
        <v>103.6</v>
      </c>
      <c r="I65" s="96"/>
      <c r="J65" s="165">
        <v>98.363</v>
      </c>
      <c r="K65" s="165">
        <v>99.2</v>
      </c>
      <c r="L65" s="52"/>
    </row>
    <row r="66" spans="1:12" ht="15.75" customHeight="1">
      <c r="A66" s="49">
        <v>242523</v>
      </c>
      <c r="B66" s="50"/>
      <c r="C66" s="214">
        <v>11877</v>
      </c>
      <c r="D66" s="162">
        <v>91.1</v>
      </c>
      <c r="E66" s="154">
        <v>97</v>
      </c>
      <c r="F66" s="154">
        <v>110</v>
      </c>
      <c r="G66" s="162">
        <v>101.9</v>
      </c>
      <c r="H66" s="87">
        <v>82.8</v>
      </c>
      <c r="I66" s="97"/>
      <c r="J66" s="162">
        <v>98.882199999999997</v>
      </c>
      <c r="K66" s="162">
        <v>99.3</v>
      </c>
    </row>
    <row r="67" spans="1:12" ht="15.75" customHeight="1">
      <c r="A67" s="49">
        <v>242554</v>
      </c>
      <c r="B67" s="50"/>
      <c r="C67" s="214">
        <v>11310</v>
      </c>
      <c r="D67" s="162">
        <v>92</v>
      </c>
      <c r="E67" s="154">
        <v>99.4</v>
      </c>
      <c r="F67" s="154">
        <v>111</v>
      </c>
      <c r="G67" s="162">
        <v>102.5</v>
      </c>
      <c r="H67" s="89">
        <v>90.9</v>
      </c>
      <c r="I67" s="97"/>
      <c r="J67" s="162">
        <v>95.614900000000006</v>
      </c>
      <c r="K67" s="162">
        <v>99.6</v>
      </c>
    </row>
    <row r="68" spans="1:12" ht="15.75" customHeight="1">
      <c r="A68" s="49">
        <v>242583</v>
      </c>
      <c r="B68" s="50"/>
      <c r="C68" s="214">
        <v>12901</v>
      </c>
      <c r="D68" s="162">
        <v>94</v>
      </c>
      <c r="E68" s="154">
        <v>124.8</v>
      </c>
      <c r="F68" s="154">
        <v>112</v>
      </c>
      <c r="G68" s="162">
        <v>103</v>
      </c>
      <c r="H68" s="87">
        <v>108.9</v>
      </c>
      <c r="I68" s="97"/>
      <c r="J68" s="162">
        <v>98.385599999999997</v>
      </c>
      <c r="K68" s="162">
        <v>100.1</v>
      </c>
    </row>
    <row r="69" spans="1:12" ht="15.75" customHeight="1">
      <c r="A69" s="49">
        <v>242614</v>
      </c>
      <c r="B69" s="50"/>
      <c r="C69" s="214">
        <v>9457</v>
      </c>
      <c r="D69" s="162">
        <v>91.8</v>
      </c>
      <c r="E69" s="154">
        <v>108.6</v>
      </c>
      <c r="F69" s="154">
        <v>111.6</v>
      </c>
      <c r="G69" s="162">
        <v>102.8</v>
      </c>
      <c r="H69" s="91">
        <v>88.1</v>
      </c>
      <c r="I69" s="97"/>
      <c r="J69" s="162">
        <v>98.558700000000002</v>
      </c>
      <c r="K69" s="162">
        <v>100.7</v>
      </c>
    </row>
    <row r="70" spans="1:12" ht="15.75" customHeight="1">
      <c r="A70" s="49">
        <v>242644</v>
      </c>
      <c r="B70" s="50"/>
      <c r="C70" s="214">
        <v>11778</v>
      </c>
      <c r="D70" s="162">
        <v>92.8</v>
      </c>
      <c r="E70" s="154">
        <v>104.8</v>
      </c>
      <c r="F70" s="154">
        <v>111.2</v>
      </c>
      <c r="G70" s="162">
        <v>103.2</v>
      </c>
      <c r="H70" s="91">
        <v>87</v>
      </c>
      <c r="I70" s="97"/>
      <c r="J70" s="162">
        <v>99.433300000000003</v>
      </c>
      <c r="K70" s="162">
        <v>101.4</v>
      </c>
    </row>
    <row r="71" spans="1:12" ht="15.75" customHeight="1">
      <c r="A71" s="49">
        <v>242675</v>
      </c>
      <c r="B71" s="53"/>
      <c r="C71" s="214">
        <v>11897</v>
      </c>
      <c r="D71" s="162">
        <v>90.8</v>
      </c>
      <c r="E71" s="372">
        <v>109.98</v>
      </c>
      <c r="F71" s="154">
        <v>111.5</v>
      </c>
      <c r="G71" s="162">
        <v>103.4</v>
      </c>
      <c r="H71" s="91">
        <v>89.3</v>
      </c>
      <c r="I71" s="98"/>
      <c r="J71" s="162">
        <v>99.798699999999997</v>
      </c>
      <c r="K71" s="162">
        <v>101.9</v>
      </c>
    </row>
    <row r="72" spans="1:12" ht="15.75" customHeight="1">
      <c r="A72" s="49">
        <v>242705</v>
      </c>
      <c r="B72" s="53"/>
      <c r="C72" s="214">
        <v>11192</v>
      </c>
      <c r="D72" s="162">
        <v>89.3</v>
      </c>
      <c r="E72" s="372">
        <v>93.98</v>
      </c>
      <c r="F72" s="154">
        <v>109.2</v>
      </c>
      <c r="G72" s="162">
        <v>103.5</v>
      </c>
      <c r="H72" s="91">
        <v>70.7</v>
      </c>
      <c r="I72" s="98"/>
      <c r="J72" s="162">
        <v>100.25190000000001</v>
      </c>
      <c r="K72" s="162">
        <v>102</v>
      </c>
    </row>
    <row r="73" spans="1:12" ht="15.75" customHeight="1">
      <c r="A73" s="49">
        <v>242736</v>
      </c>
      <c r="B73" s="53"/>
      <c r="C73" s="214">
        <v>11449</v>
      </c>
      <c r="D73" s="162">
        <v>90.9</v>
      </c>
      <c r="E73" s="154">
        <v>84.8</v>
      </c>
      <c r="F73" s="154">
        <v>107.3</v>
      </c>
      <c r="G73" s="162">
        <v>103.4</v>
      </c>
      <c r="H73" s="91">
        <v>65</v>
      </c>
      <c r="I73" s="98"/>
      <c r="J73" s="162">
        <v>100.0437</v>
      </c>
      <c r="K73" s="162">
        <v>101.9</v>
      </c>
    </row>
    <row r="74" spans="1:12" ht="15.75" customHeight="1">
      <c r="A74" s="49">
        <v>242767</v>
      </c>
      <c r="B74" s="53"/>
      <c r="C74" s="214">
        <v>13173</v>
      </c>
      <c r="D74" s="162">
        <v>93</v>
      </c>
      <c r="E74" s="154">
        <v>97.5</v>
      </c>
      <c r="F74" s="154">
        <v>110.4</v>
      </c>
      <c r="G74" s="162">
        <v>103.8</v>
      </c>
      <c r="H74" s="91">
        <v>84.6</v>
      </c>
      <c r="I74" s="99"/>
      <c r="J74" s="162">
        <v>98.857900000000001</v>
      </c>
      <c r="K74" s="162">
        <v>101.8</v>
      </c>
    </row>
    <row r="75" spans="1:12" ht="15.75" customHeight="1">
      <c r="A75" s="49">
        <v>242797</v>
      </c>
      <c r="B75" s="53"/>
      <c r="C75" s="214">
        <v>12387</v>
      </c>
      <c r="D75" s="162">
        <v>95</v>
      </c>
      <c r="E75" s="154">
        <v>105.6</v>
      </c>
      <c r="F75" s="154">
        <v>111.1</v>
      </c>
      <c r="G75" s="162">
        <v>104.6</v>
      </c>
      <c r="H75" s="91">
        <v>92.6</v>
      </c>
      <c r="I75" s="99"/>
      <c r="J75" s="162">
        <v>100.1861</v>
      </c>
      <c r="K75" s="162">
        <v>101.5</v>
      </c>
    </row>
    <row r="76" spans="1:12" ht="15.75" customHeight="1">
      <c r="A76" s="49">
        <v>242828</v>
      </c>
      <c r="B76" s="53"/>
      <c r="C76" s="214">
        <v>12538</v>
      </c>
      <c r="D76" s="162">
        <v>97.3</v>
      </c>
      <c r="E76" s="154">
        <v>134.5</v>
      </c>
      <c r="F76" s="154">
        <v>111.1</v>
      </c>
      <c r="G76" s="162">
        <v>104.8</v>
      </c>
      <c r="H76" s="91">
        <v>91.4</v>
      </c>
      <c r="I76" s="107"/>
      <c r="J76" s="162">
        <v>100.86539999999999</v>
      </c>
      <c r="K76" s="162">
        <v>101.1</v>
      </c>
    </row>
    <row r="77" spans="1:12" s="10" customFormat="1" ht="15.75" customHeight="1">
      <c r="A77" s="49">
        <v>242858</v>
      </c>
      <c r="B77" s="54"/>
      <c r="C77" s="251">
        <v>13154</v>
      </c>
      <c r="D77" s="165">
        <v>95.2</v>
      </c>
      <c r="E77" s="159">
        <v>134.69999999999999</v>
      </c>
      <c r="F77" s="159">
        <v>112.8</v>
      </c>
      <c r="G77" s="165">
        <v>104.7</v>
      </c>
      <c r="H77" s="90">
        <v>113.3</v>
      </c>
      <c r="I77" s="181"/>
      <c r="J77" s="165">
        <v>100.57259999999999</v>
      </c>
      <c r="K77" s="165">
        <v>100.7</v>
      </c>
      <c r="L77" s="52"/>
    </row>
    <row r="78" spans="1:12" ht="15.75" customHeight="1">
      <c r="A78" s="67">
        <v>242889</v>
      </c>
      <c r="B78" s="68"/>
      <c r="C78" s="214">
        <v>12880</v>
      </c>
      <c r="D78" s="162">
        <v>96.4</v>
      </c>
      <c r="E78" s="154">
        <v>110.6</v>
      </c>
      <c r="F78" s="154">
        <v>112.1</v>
      </c>
      <c r="G78" s="162">
        <v>105.5</v>
      </c>
      <c r="H78" s="87">
        <v>99</v>
      </c>
      <c r="I78" s="103"/>
      <c r="J78" s="162">
        <v>100.18559999999999</v>
      </c>
      <c r="K78" s="162">
        <v>100.2</v>
      </c>
    </row>
    <row r="79" spans="1:12" ht="15.75" customHeight="1">
      <c r="A79" s="67">
        <v>242920</v>
      </c>
      <c r="C79" s="290">
        <v>12894</v>
      </c>
      <c r="D79" s="162">
        <v>97.1</v>
      </c>
      <c r="E79" s="154">
        <v>111.6</v>
      </c>
      <c r="F79" s="154">
        <v>112.1</v>
      </c>
      <c r="G79" s="162">
        <v>106.4</v>
      </c>
      <c r="H79" s="87">
        <v>99.1</v>
      </c>
      <c r="I79" s="103"/>
      <c r="J79" s="162">
        <v>100.8064</v>
      </c>
      <c r="K79" s="162">
        <v>99.4</v>
      </c>
    </row>
    <row r="80" spans="1:12" ht="15.75" customHeight="1">
      <c r="A80" s="67">
        <v>242948</v>
      </c>
      <c r="C80" s="291">
        <v>14821</v>
      </c>
      <c r="D80" s="182">
        <v>99.6</v>
      </c>
      <c r="E80" s="154">
        <v>131.19999999999999</v>
      </c>
      <c r="F80" s="154">
        <v>112.9</v>
      </c>
      <c r="G80" s="162">
        <v>107.6</v>
      </c>
      <c r="H80" s="87">
        <v>111.8</v>
      </c>
      <c r="I80" s="103"/>
      <c r="J80" s="162">
        <v>101.3907</v>
      </c>
      <c r="K80" s="162">
        <v>98</v>
      </c>
    </row>
    <row r="81" spans="1:12" ht="15" customHeight="1">
      <c r="A81" s="67">
        <v>242979</v>
      </c>
      <c r="C81" s="214">
        <v>12382</v>
      </c>
      <c r="D81" s="162">
        <v>95.9</v>
      </c>
      <c r="E81" s="373">
        <v>111.9</v>
      </c>
      <c r="F81" s="374">
        <v>112.2</v>
      </c>
      <c r="G81" s="182">
        <v>108</v>
      </c>
      <c r="H81" s="87">
        <v>98.9</v>
      </c>
      <c r="I81" s="103"/>
      <c r="J81" s="388">
        <v>101.44</v>
      </c>
      <c r="K81" s="162">
        <v>97.2</v>
      </c>
    </row>
    <row r="82" spans="1:12" ht="15" customHeight="1">
      <c r="A82" s="67">
        <v>243009</v>
      </c>
      <c r="C82" s="214">
        <v>13406</v>
      </c>
      <c r="D82" s="162">
        <v>96.7</v>
      </c>
      <c r="E82" s="154">
        <v>116.9</v>
      </c>
      <c r="F82" s="154">
        <v>112.6</v>
      </c>
      <c r="G82" s="162">
        <v>108.5</v>
      </c>
      <c r="H82" s="87">
        <v>103.9</v>
      </c>
      <c r="I82" s="103"/>
      <c r="J82" s="388">
        <v>101.3335</v>
      </c>
      <c r="K82" s="182">
        <v>96.7</v>
      </c>
    </row>
    <row r="83" spans="1:12" ht="15" customHeight="1">
      <c r="A83" s="67">
        <v>243040</v>
      </c>
      <c r="C83" s="214">
        <v>14418</v>
      </c>
      <c r="D83" s="162">
        <v>97.5</v>
      </c>
      <c r="E83" s="154">
        <v>115.8</v>
      </c>
      <c r="F83" s="154">
        <v>112.8</v>
      </c>
      <c r="G83" s="162">
        <v>108.9</v>
      </c>
      <c r="H83" s="87">
        <v>106</v>
      </c>
      <c r="I83" s="98"/>
      <c r="J83" s="162">
        <v>101.018</v>
      </c>
      <c r="K83" s="162">
        <v>96.3</v>
      </c>
    </row>
    <row r="84" spans="1:12" ht="15" customHeight="1">
      <c r="A84" s="67">
        <v>243070</v>
      </c>
      <c r="C84" s="214">
        <v>13073</v>
      </c>
      <c r="D84" s="162">
        <v>98.7</v>
      </c>
      <c r="E84" s="154">
        <v>106.8</v>
      </c>
      <c r="F84" s="154">
        <v>112.1</v>
      </c>
      <c r="G84" s="162">
        <v>108.3</v>
      </c>
      <c r="H84" s="87">
        <v>99.3</v>
      </c>
      <c r="I84" s="99"/>
      <c r="J84" s="162">
        <v>101.223</v>
      </c>
      <c r="K84" s="162">
        <v>95.9</v>
      </c>
    </row>
    <row r="85" spans="1:12" ht="15" customHeight="1">
      <c r="A85" s="67">
        <v>243101</v>
      </c>
      <c r="B85" s="68"/>
      <c r="C85" s="214">
        <v>14602</v>
      </c>
      <c r="D85" s="162">
        <v>99.5</v>
      </c>
      <c r="E85" s="154">
        <v>120</v>
      </c>
      <c r="F85" s="154">
        <v>113.9</v>
      </c>
      <c r="G85" s="162">
        <v>108.2</v>
      </c>
      <c r="H85" s="89">
        <v>110.2</v>
      </c>
      <c r="I85" s="99"/>
      <c r="J85" s="162">
        <v>101.0963</v>
      </c>
      <c r="K85" s="162">
        <v>95.7</v>
      </c>
    </row>
    <row r="86" spans="1:12" ht="15" customHeight="1">
      <c r="A86" s="67">
        <v>243132</v>
      </c>
      <c r="B86" s="68"/>
      <c r="C86" s="214">
        <v>15136</v>
      </c>
      <c r="D86" s="162">
        <v>101.8</v>
      </c>
      <c r="E86" s="154">
        <v>117.7</v>
      </c>
      <c r="F86" s="154">
        <v>112.9</v>
      </c>
      <c r="G86" s="162">
        <v>107.9</v>
      </c>
      <c r="H86" s="87">
        <v>106.5</v>
      </c>
      <c r="I86" s="103"/>
      <c r="J86" s="162">
        <v>101.29179999999999</v>
      </c>
      <c r="K86" s="162">
        <v>95.5</v>
      </c>
    </row>
    <row r="87" spans="1:12" ht="15" customHeight="1">
      <c r="A87" s="67">
        <v>243162</v>
      </c>
      <c r="B87" s="68"/>
      <c r="C87" s="214">
        <v>13563</v>
      </c>
      <c r="D87" s="162">
        <v>98.8</v>
      </c>
      <c r="E87" s="154">
        <v>108.3</v>
      </c>
      <c r="F87" s="154">
        <v>111</v>
      </c>
      <c r="G87" s="162">
        <v>107.9</v>
      </c>
      <c r="H87" s="87">
        <v>104.8</v>
      </c>
      <c r="I87" s="103"/>
      <c r="J87" s="162">
        <v>101.2529</v>
      </c>
      <c r="K87" s="162">
        <v>95.7</v>
      </c>
    </row>
    <row r="88" spans="1:12" ht="15.75" customHeight="1">
      <c r="A88" s="67">
        <v>243193</v>
      </c>
      <c r="B88" s="68"/>
      <c r="C88" s="214">
        <v>13609</v>
      </c>
      <c r="D88" s="162">
        <v>97</v>
      </c>
      <c r="E88" s="154">
        <v>134.9</v>
      </c>
      <c r="F88" s="154">
        <v>113.3</v>
      </c>
      <c r="G88" s="162">
        <v>108</v>
      </c>
      <c r="H88" s="87">
        <v>113.2</v>
      </c>
      <c r="I88" s="103"/>
      <c r="J88" s="388">
        <v>100.9552</v>
      </c>
      <c r="K88" s="162">
        <v>96.3</v>
      </c>
    </row>
    <row r="89" spans="1:12" s="10" customFormat="1" ht="15.75" customHeight="1">
      <c r="A89" s="69">
        <v>243223</v>
      </c>
      <c r="B89" s="77"/>
      <c r="C89" s="251">
        <v>12600</v>
      </c>
      <c r="D89" s="165">
        <v>99.9</v>
      </c>
      <c r="E89" s="159">
        <v>131.9</v>
      </c>
      <c r="F89" s="159">
        <v>111.7</v>
      </c>
      <c r="G89" s="165">
        <v>108</v>
      </c>
      <c r="H89" s="88">
        <v>119.2</v>
      </c>
      <c r="I89" s="183"/>
      <c r="J89" s="165">
        <v>99.766400000000004</v>
      </c>
      <c r="K89" s="165">
        <v>96.9</v>
      </c>
      <c r="L89" s="52"/>
    </row>
    <row r="90" spans="1:12" ht="15.75" customHeight="1">
      <c r="A90" s="67">
        <v>243254</v>
      </c>
      <c r="B90" s="68"/>
      <c r="C90" s="214">
        <v>11318</v>
      </c>
      <c r="D90" s="162">
        <v>101.1</v>
      </c>
      <c r="E90" s="154">
        <v>111</v>
      </c>
      <c r="F90" s="154">
        <v>111.5</v>
      </c>
      <c r="G90" s="162">
        <v>108.7</v>
      </c>
      <c r="H90" s="87">
        <v>108.4</v>
      </c>
      <c r="I90" s="103"/>
      <c r="J90" s="162">
        <v>100.505</v>
      </c>
      <c r="K90" s="162">
        <v>97.3</v>
      </c>
    </row>
    <row r="91" spans="1:12" ht="15.75" customHeight="1">
      <c r="A91" s="67">
        <v>243285</v>
      </c>
      <c r="B91" s="68"/>
      <c r="C91" s="214">
        <v>11784</v>
      </c>
      <c r="D91" s="162">
        <v>103.6</v>
      </c>
      <c r="E91" s="154">
        <v>116.5</v>
      </c>
      <c r="F91" s="154">
        <v>112.4</v>
      </c>
      <c r="G91" s="162">
        <v>108.6</v>
      </c>
      <c r="H91" s="87">
        <v>105.4</v>
      </c>
      <c r="I91" s="94"/>
      <c r="J91" s="162">
        <v>100.6416</v>
      </c>
      <c r="K91" s="162">
        <v>97.7</v>
      </c>
    </row>
    <row r="92" spans="1:12" ht="15.75" customHeight="1">
      <c r="A92" s="67">
        <v>243313</v>
      </c>
      <c r="B92" s="68"/>
      <c r="C92" s="214">
        <v>13574</v>
      </c>
      <c r="D92" s="162">
        <v>106.3</v>
      </c>
      <c r="E92" s="154">
        <v>135.19999999999999</v>
      </c>
      <c r="F92" s="154">
        <v>113.6</v>
      </c>
      <c r="G92" s="162">
        <v>108.6</v>
      </c>
      <c r="H92" s="87">
        <v>119.2</v>
      </c>
      <c r="I92" s="94"/>
      <c r="J92" s="162">
        <v>101.0205</v>
      </c>
      <c r="K92" s="162">
        <v>98</v>
      </c>
    </row>
    <row r="93" spans="1:12" ht="15.75" customHeight="1">
      <c r="A93" s="67">
        <v>243344</v>
      </c>
      <c r="B93" s="68"/>
      <c r="C93" s="214">
        <v>10679</v>
      </c>
      <c r="D93" s="162">
        <v>105</v>
      </c>
      <c r="E93" s="154">
        <v>113.4</v>
      </c>
      <c r="F93" s="154">
        <v>109.7</v>
      </c>
      <c r="G93" s="162">
        <v>109</v>
      </c>
      <c r="H93" s="87">
        <v>99.8</v>
      </c>
      <c r="I93" s="94"/>
      <c r="J93" s="162">
        <v>101.253</v>
      </c>
      <c r="K93" s="162">
        <v>98.2</v>
      </c>
    </row>
    <row r="94" spans="1:12" ht="15.75" customHeight="1">
      <c r="A94" s="67">
        <v>243374</v>
      </c>
      <c r="B94" s="68"/>
      <c r="C94" s="214">
        <v>11612</v>
      </c>
      <c r="D94" s="162">
        <v>104.3</v>
      </c>
      <c r="E94" s="154">
        <v>126.1</v>
      </c>
      <c r="F94" s="154">
        <v>113.2</v>
      </c>
      <c r="G94" s="162">
        <v>108.7</v>
      </c>
      <c r="H94" s="87">
        <v>109.8</v>
      </c>
      <c r="I94" s="184"/>
      <c r="J94" s="162">
        <v>100.9286</v>
      </c>
      <c r="K94" s="162">
        <v>98.4</v>
      </c>
    </row>
    <row r="95" spans="1:12" ht="15.75" customHeight="1">
      <c r="A95" s="67">
        <v>243405</v>
      </c>
      <c r="B95" s="68"/>
      <c r="C95" s="214">
        <v>10875</v>
      </c>
      <c r="D95" s="162">
        <v>102.1</v>
      </c>
      <c r="E95" s="154">
        <v>120.7</v>
      </c>
      <c r="F95" s="154">
        <v>112</v>
      </c>
      <c r="G95" s="162">
        <v>108.5</v>
      </c>
      <c r="H95" s="154">
        <v>104.8</v>
      </c>
      <c r="I95" s="186"/>
      <c r="J95" s="162">
        <v>100.11960000000001</v>
      </c>
      <c r="K95" s="162">
        <v>98.6</v>
      </c>
    </row>
    <row r="96" spans="1:12" ht="15.75" customHeight="1">
      <c r="A96" s="67">
        <v>243435</v>
      </c>
      <c r="B96" s="68"/>
      <c r="C96" s="214">
        <v>9778</v>
      </c>
      <c r="D96" s="182">
        <v>100.2</v>
      </c>
      <c r="E96" s="374">
        <v>109.9</v>
      </c>
      <c r="F96" s="374">
        <v>112.4</v>
      </c>
      <c r="G96" s="182">
        <v>108.8</v>
      </c>
      <c r="H96" s="182">
        <v>101.1</v>
      </c>
      <c r="I96" s="186"/>
      <c r="J96" s="162">
        <v>100.9067</v>
      </c>
      <c r="K96" s="162">
        <v>98.7</v>
      </c>
    </row>
    <row r="97" spans="1:12" ht="15.75" customHeight="1">
      <c r="A97" s="67">
        <v>243466</v>
      </c>
      <c r="B97" s="68"/>
      <c r="C97" s="214">
        <v>10970</v>
      </c>
      <c r="D97" s="162">
        <v>99.5</v>
      </c>
      <c r="E97" s="154">
        <v>117.8</v>
      </c>
      <c r="F97" s="154">
        <v>113.1</v>
      </c>
      <c r="G97" s="162">
        <v>109.4</v>
      </c>
      <c r="H97" s="162">
        <v>102.2</v>
      </c>
      <c r="I97" s="197"/>
      <c r="J97" s="162">
        <v>100.83929999999999</v>
      </c>
      <c r="K97" s="162">
        <v>98.5</v>
      </c>
    </row>
    <row r="98" spans="1:12" ht="15.75" customHeight="1">
      <c r="A98" s="67">
        <v>243497</v>
      </c>
      <c r="B98" s="68"/>
      <c r="C98" s="214">
        <v>11106</v>
      </c>
      <c r="D98" s="162">
        <v>97.3</v>
      </c>
      <c r="E98" s="154">
        <v>114.7</v>
      </c>
      <c r="F98" s="154">
        <v>112.4</v>
      </c>
      <c r="G98" s="162">
        <v>109.7</v>
      </c>
      <c r="H98" s="154">
        <v>103.9</v>
      </c>
      <c r="I98" s="201"/>
      <c r="J98" s="162">
        <v>101.0211</v>
      </c>
      <c r="K98" s="162">
        <v>98.3</v>
      </c>
    </row>
    <row r="99" spans="1:12" ht="15.75" customHeight="1">
      <c r="A99" s="67">
        <v>243527</v>
      </c>
      <c r="B99" s="68"/>
      <c r="C99" s="214">
        <v>9906</v>
      </c>
      <c r="D99" s="162">
        <v>94.5</v>
      </c>
      <c r="E99" s="154">
        <v>112.6</v>
      </c>
      <c r="F99" s="154">
        <v>112.2</v>
      </c>
      <c r="G99" s="162">
        <v>109.6</v>
      </c>
      <c r="H99" s="154">
        <v>100.1</v>
      </c>
      <c r="I99" s="201"/>
      <c r="J99" s="162">
        <v>100.4689</v>
      </c>
      <c r="K99" s="162">
        <v>98.3</v>
      </c>
    </row>
    <row r="100" spans="1:12" ht="15.75" customHeight="1">
      <c r="A100" s="67">
        <v>243558</v>
      </c>
      <c r="B100" s="68"/>
      <c r="C100" s="214">
        <v>10494</v>
      </c>
      <c r="D100" s="162">
        <v>97.3</v>
      </c>
      <c r="E100" s="154">
        <v>135.1</v>
      </c>
      <c r="F100" s="154">
        <v>112.5</v>
      </c>
      <c r="G100" s="162">
        <v>109.4</v>
      </c>
      <c r="H100" s="162">
        <v>100.5</v>
      </c>
      <c r="I100" s="186"/>
      <c r="J100" s="162">
        <v>100.8639</v>
      </c>
      <c r="K100" s="162">
        <v>98.4</v>
      </c>
    </row>
    <row r="101" spans="1:12" s="10" customFormat="1">
      <c r="A101" s="69">
        <v>243588</v>
      </c>
      <c r="B101" s="77"/>
      <c r="C101" s="215">
        <v>9887</v>
      </c>
      <c r="D101" s="165">
        <v>96.2</v>
      </c>
      <c r="E101" s="159">
        <v>126.1</v>
      </c>
      <c r="F101" s="159">
        <v>111.5</v>
      </c>
      <c r="G101" s="165">
        <v>109.5</v>
      </c>
      <c r="H101" s="165">
        <v>105</v>
      </c>
      <c r="I101" s="212"/>
      <c r="J101" s="165">
        <v>100.6031</v>
      </c>
      <c r="K101" s="165">
        <v>98.6</v>
      </c>
      <c r="L101" s="52"/>
    </row>
    <row r="102" spans="1:12">
      <c r="A102" s="67">
        <v>243619</v>
      </c>
      <c r="C102" s="214">
        <v>11661</v>
      </c>
      <c r="D102" s="162">
        <v>98.4</v>
      </c>
      <c r="E102" s="154">
        <v>108.2</v>
      </c>
      <c r="F102" s="154">
        <v>111.8</v>
      </c>
      <c r="G102" s="162">
        <v>109.8</v>
      </c>
      <c r="H102" s="162">
        <v>92.8</v>
      </c>
      <c r="I102" s="217"/>
      <c r="J102" s="162">
        <v>99.222300000000004</v>
      </c>
      <c r="K102" s="162">
        <v>98.8</v>
      </c>
    </row>
    <row r="103" spans="1:12">
      <c r="A103" s="67">
        <v>243650</v>
      </c>
      <c r="C103" s="214">
        <v>10640</v>
      </c>
      <c r="D103" s="162">
        <v>100</v>
      </c>
      <c r="E103" s="154">
        <v>104.2</v>
      </c>
      <c r="F103" s="154">
        <v>112.6</v>
      </c>
      <c r="G103" s="162">
        <v>110</v>
      </c>
      <c r="H103" s="162">
        <v>91.9</v>
      </c>
      <c r="I103" s="217"/>
      <c r="J103" s="162">
        <v>100.285</v>
      </c>
      <c r="K103" s="162">
        <v>98.9</v>
      </c>
    </row>
    <row r="104" spans="1:12">
      <c r="A104" s="67">
        <v>243678</v>
      </c>
      <c r="C104" s="214">
        <v>12581</v>
      </c>
      <c r="D104" s="162">
        <v>100.8</v>
      </c>
      <c r="E104" s="154">
        <v>116.8</v>
      </c>
      <c r="F104" s="154">
        <v>110.6</v>
      </c>
      <c r="G104" s="162">
        <v>110.3</v>
      </c>
      <c r="H104" s="162">
        <v>97.6</v>
      </c>
      <c r="I104" s="217"/>
      <c r="J104" s="162">
        <v>100.4575</v>
      </c>
      <c r="K104" s="162">
        <v>99</v>
      </c>
    </row>
    <row r="105" spans="1:12">
      <c r="A105" s="67">
        <v>243709</v>
      </c>
      <c r="C105" s="214">
        <v>10893</v>
      </c>
      <c r="D105" s="162">
        <v>98.3</v>
      </c>
      <c r="E105" s="154">
        <v>106.5</v>
      </c>
      <c r="F105" s="154">
        <v>112.7</v>
      </c>
      <c r="G105" s="162">
        <v>110.6</v>
      </c>
      <c r="H105" s="162">
        <v>90.7</v>
      </c>
      <c r="I105" s="201"/>
      <c r="J105" s="162">
        <v>100.24339999999999</v>
      </c>
      <c r="K105" s="162">
        <v>99.1</v>
      </c>
    </row>
    <row r="106" spans="1:12">
      <c r="A106" s="67">
        <v>243739</v>
      </c>
      <c r="C106" s="214">
        <v>12099</v>
      </c>
      <c r="D106" s="162">
        <v>95.7</v>
      </c>
      <c r="E106" s="154">
        <v>113.8</v>
      </c>
      <c r="F106" s="154">
        <v>112.4</v>
      </c>
      <c r="G106" s="162">
        <v>110.6</v>
      </c>
      <c r="H106" s="162">
        <v>94.6</v>
      </c>
      <c r="I106" s="217"/>
      <c r="J106" s="162">
        <v>100.863</v>
      </c>
      <c r="K106" s="162">
        <v>99.2</v>
      </c>
    </row>
    <row r="107" spans="1:12">
      <c r="A107" s="67">
        <v>243770</v>
      </c>
      <c r="C107" s="214">
        <v>11764</v>
      </c>
      <c r="D107" s="162">
        <v>93.4</v>
      </c>
      <c r="E107" s="154">
        <v>106.1</v>
      </c>
      <c r="F107" s="154">
        <v>111.1</v>
      </c>
      <c r="G107" s="162">
        <v>110.5</v>
      </c>
      <c r="H107" s="162">
        <v>91.3</v>
      </c>
      <c r="I107" s="201"/>
      <c r="J107" s="162">
        <v>100.89400000000001</v>
      </c>
      <c r="K107" s="162">
        <v>99.3</v>
      </c>
      <c r="L107" s="240"/>
    </row>
    <row r="108" spans="1:12">
      <c r="A108" s="67">
        <v>243800</v>
      </c>
      <c r="C108" s="214">
        <v>12158</v>
      </c>
      <c r="D108" s="162">
        <v>95.2</v>
      </c>
      <c r="E108" s="154">
        <v>102.2</v>
      </c>
      <c r="F108" s="154">
        <v>112.8</v>
      </c>
      <c r="G108" s="162">
        <v>110.7</v>
      </c>
      <c r="H108" s="162">
        <v>91</v>
      </c>
      <c r="I108" s="201"/>
      <c r="J108" s="162">
        <v>99.975700000000003</v>
      </c>
      <c r="K108" s="162">
        <v>99.4</v>
      </c>
      <c r="L108" s="240"/>
    </row>
    <row r="109" spans="1:12">
      <c r="A109" s="67">
        <v>243831</v>
      </c>
      <c r="C109" s="214">
        <v>11674</v>
      </c>
      <c r="D109" s="162">
        <v>93.9</v>
      </c>
      <c r="E109" s="154">
        <v>104.2</v>
      </c>
      <c r="F109" s="154">
        <v>112</v>
      </c>
      <c r="G109" s="162">
        <v>110.7</v>
      </c>
      <c r="H109" s="162">
        <v>91.1</v>
      </c>
      <c r="I109" s="201"/>
      <c r="J109" s="162">
        <v>100.43089999999999</v>
      </c>
      <c r="K109" s="162">
        <v>99.5</v>
      </c>
      <c r="L109" s="240"/>
    </row>
    <row r="110" spans="1:12">
      <c r="A110" s="67">
        <v>243862</v>
      </c>
      <c r="C110" s="214">
        <v>11567</v>
      </c>
      <c r="D110" s="162">
        <v>96.7</v>
      </c>
      <c r="E110" s="154">
        <v>93.4</v>
      </c>
      <c r="F110" s="154">
        <v>110.7</v>
      </c>
      <c r="G110" s="162">
        <v>110.8</v>
      </c>
      <c r="H110" s="162">
        <v>85.2</v>
      </c>
      <c r="I110" s="217"/>
      <c r="J110" s="162">
        <v>99.808400000000006</v>
      </c>
      <c r="K110" s="162">
        <v>99.5</v>
      </c>
      <c r="L110" s="240"/>
    </row>
    <row r="111" spans="1:12">
      <c r="A111" s="67">
        <v>243892</v>
      </c>
      <c r="C111" s="214">
        <v>12428</v>
      </c>
      <c r="D111" s="162">
        <v>98.4</v>
      </c>
      <c r="E111" s="154">
        <v>96.1</v>
      </c>
      <c r="F111" s="154">
        <v>112.9</v>
      </c>
      <c r="G111" s="162">
        <v>111</v>
      </c>
      <c r="H111" s="154">
        <v>89.2</v>
      </c>
      <c r="I111" s="244"/>
      <c r="J111" s="162">
        <v>99.469499999999996</v>
      </c>
      <c r="K111" s="162">
        <v>99.5</v>
      </c>
      <c r="L111" s="240"/>
    </row>
    <row r="112" spans="1:12">
      <c r="A112" s="67">
        <v>243923</v>
      </c>
      <c r="C112" s="214">
        <v>12392</v>
      </c>
      <c r="D112" s="162">
        <v>96.7</v>
      </c>
      <c r="E112" s="154">
        <v>116.4</v>
      </c>
      <c r="F112" s="154">
        <v>111.9</v>
      </c>
      <c r="G112" s="162">
        <v>110.6</v>
      </c>
      <c r="H112" s="162">
        <v>92.5</v>
      </c>
      <c r="I112" s="201"/>
      <c r="J112" s="162">
        <v>99.292500000000004</v>
      </c>
      <c r="K112" s="162">
        <v>99.4</v>
      </c>
      <c r="L112" s="240"/>
    </row>
    <row r="113" spans="1:15" s="10" customFormat="1">
      <c r="A113" s="69">
        <v>243953</v>
      </c>
      <c r="B113" s="61"/>
      <c r="C113" s="251">
        <v>11990</v>
      </c>
      <c r="D113" s="165">
        <v>95.5</v>
      </c>
      <c r="E113" s="159">
        <v>115.1</v>
      </c>
      <c r="F113" s="159">
        <v>111.9</v>
      </c>
      <c r="G113" s="165">
        <v>110.8</v>
      </c>
      <c r="H113" s="165">
        <v>101.1</v>
      </c>
      <c r="I113" s="217"/>
      <c r="J113" s="165">
        <v>100.32729999999999</v>
      </c>
      <c r="K113" s="165">
        <v>99.3</v>
      </c>
      <c r="L113" s="241"/>
      <c r="N113" s="323"/>
      <c r="O113" s="324"/>
    </row>
    <row r="114" spans="1:15">
      <c r="A114" s="67">
        <v>243984</v>
      </c>
      <c r="C114" s="214">
        <v>12464</v>
      </c>
      <c r="D114" s="162">
        <v>96.2</v>
      </c>
      <c r="E114" s="154">
        <v>103.7</v>
      </c>
      <c r="F114" s="154">
        <v>113.5</v>
      </c>
      <c r="G114" s="162">
        <v>110.9</v>
      </c>
      <c r="H114" s="162">
        <v>91.5</v>
      </c>
      <c r="I114" s="201"/>
      <c r="J114" s="162">
        <v>100.0647</v>
      </c>
      <c r="K114" s="162">
        <v>99.3</v>
      </c>
      <c r="N114" s="254"/>
      <c r="O114" s="325"/>
    </row>
    <row r="115" spans="1:15" s="254" customFormat="1">
      <c r="A115" s="283">
        <v>244015</v>
      </c>
      <c r="B115" s="252"/>
      <c r="C115" s="214">
        <v>11982</v>
      </c>
      <c r="D115" s="162">
        <v>97.6</v>
      </c>
      <c r="E115" s="154">
        <v>102.7</v>
      </c>
      <c r="F115" s="154">
        <v>112.9</v>
      </c>
      <c r="G115" s="162">
        <v>110.9</v>
      </c>
      <c r="H115" s="162">
        <v>89.5</v>
      </c>
      <c r="I115" s="243"/>
      <c r="J115" s="162">
        <v>101.0993</v>
      </c>
      <c r="K115" s="162">
        <v>99.2</v>
      </c>
      <c r="L115" s="253"/>
      <c r="O115" s="325"/>
    </row>
    <row r="116" spans="1:15" s="254" customFormat="1">
      <c r="A116" s="283">
        <v>244044</v>
      </c>
      <c r="B116" s="252"/>
      <c r="C116" s="214">
        <v>13682</v>
      </c>
      <c r="D116" s="162">
        <v>95.7</v>
      </c>
      <c r="E116" s="154">
        <v>117.6</v>
      </c>
      <c r="F116" s="154">
        <v>112.1</v>
      </c>
      <c r="G116" s="154">
        <v>111</v>
      </c>
      <c r="H116" s="154">
        <v>99.8</v>
      </c>
      <c r="I116" s="243"/>
      <c r="J116" s="162">
        <v>101.04040000000001</v>
      </c>
      <c r="K116" s="162">
        <v>99</v>
      </c>
      <c r="L116" s="253"/>
      <c r="O116" s="325"/>
    </row>
    <row r="117" spans="1:15" s="254" customFormat="1">
      <c r="A117" s="283">
        <v>244075</v>
      </c>
      <c r="B117" s="252"/>
      <c r="C117" s="214">
        <v>12097</v>
      </c>
      <c r="D117" s="162">
        <v>93.3</v>
      </c>
      <c r="E117" s="154">
        <v>110.1</v>
      </c>
      <c r="F117" s="154">
        <v>113.2</v>
      </c>
      <c r="G117" s="162">
        <v>110.9</v>
      </c>
      <c r="H117" s="162">
        <v>91.5</v>
      </c>
      <c r="I117" s="284"/>
      <c r="J117" s="162">
        <v>101.1279</v>
      </c>
      <c r="K117" s="162">
        <v>98.8</v>
      </c>
      <c r="L117" s="253"/>
      <c r="O117" s="325"/>
    </row>
    <row r="118" spans="1:15" s="254" customFormat="1">
      <c r="A118" s="283">
        <v>244105</v>
      </c>
      <c r="B118" s="252"/>
      <c r="C118" s="319">
        <v>12852</v>
      </c>
      <c r="D118" s="154">
        <v>91.7</v>
      </c>
      <c r="E118" s="154">
        <v>119.2</v>
      </c>
      <c r="F118" s="154">
        <v>112.8</v>
      </c>
      <c r="G118" s="154">
        <v>111</v>
      </c>
      <c r="H118" s="154">
        <v>94.2</v>
      </c>
      <c r="I118" s="320"/>
      <c r="J118" s="162">
        <v>100.96550000000001</v>
      </c>
      <c r="K118" s="162">
        <v>98.8</v>
      </c>
      <c r="L118" s="253"/>
      <c r="O118" s="325"/>
    </row>
    <row r="119" spans="1:15" s="254" customFormat="1">
      <c r="A119" s="283">
        <v>244136</v>
      </c>
      <c r="B119" s="252"/>
      <c r="C119" s="319">
        <v>8961</v>
      </c>
      <c r="D119" s="154">
        <v>90.8</v>
      </c>
      <c r="E119" s="154">
        <v>112.1</v>
      </c>
      <c r="F119" s="154">
        <v>113.7</v>
      </c>
      <c r="G119" s="154">
        <v>111.3</v>
      </c>
      <c r="H119" s="154">
        <v>89.3</v>
      </c>
      <c r="I119" s="320"/>
      <c r="J119" s="162">
        <v>101.4785</v>
      </c>
      <c r="K119" s="162">
        <v>98.8</v>
      </c>
      <c r="L119" s="253"/>
      <c r="O119" s="325"/>
    </row>
    <row r="120" spans="1:15" s="254" customFormat="1">
      <c r="A120" s="283">
        <v>244166</v>
      </c>
      <c r="B120" s="321"/>
      <c r="C120" s="319">
        <v>376</v>
      </c>
      <c r="D120" s="154">
        <v>89.2</v>
      </c>
      <c r="E120" s="154">
        <v>107.7</v>
      </c>
      <c r="F120" s="154">
        <v>113.8</v>
      </c>
      <c r="G120" s="154">
        <v>111.2</v>
      </c>
      <c r="H120" s="87">
        <v>88.3</v>
      </c>
      <c r="I120" s="320"/>
      <c r="J120" s="162">
        <v>101.89400000000001</v>
      </c>
      <c r="K120" s="162">
        <v>98.9</v>
      </c>
      <c r="L120" s="253"/>
      <c r="O120" s="325"/>
    </row>
    <row r="121" spans="1:15">
      <c r="A121" s="67">
        <v>244197</v>
      </c>
      <c r="B121" s="322"/>
      <c r="C121" s="154">
        <v>7.2</v>
      </c>
      <c r="D121" s="154">
        <v>88.9</v>
      </c>
      <c r="E121" s="154">
        <v>108</v>
      </c>
      <c r="F121" s="154">
        <v>112.4</v>
      </c>
      <c r="G121" s="154">
        <v>111.15</v>
      </c>
      <c r="H121" s="87">
        <v>87.4</v>
      </c>
      <c r="I121" s="320"/>
      <c r="J121" s="162">
        <v>101.6247</v>
      </c>
      <c r="K121" s="162">
        <v>98.9</v>
      </c>
      <c r="N121" s="254"/>
      <c r="O121" s="325"/>
    </row>
    <row r="122" spans="1:15">
      <c r="A122" s="67">
        <v>244228</v>
      </c>
      <c r="B122" s="322"/>
      <c r="C122" s="154">
        <v>10.6</v>
      </c>
      <c r="D122" s="154">
        <v>91.8</v>
      </c>
      <c r="E122" s="154">
        <v>108.4</v>
      </c>
      <c r="F122" s="154">
        <v>113.1</v>
      </c>
      <c r="G122" s="154">
        <v>111.44</v>
      </c>
      <c r="H122" s="154">
        <v>88.2</v>
      </c>
      <c r="I122" s="244"/>
      <c r="J122" s="162">
        <v>101.66800000000001</v>
      </c>
      <c r="K122" s="162">
        <v>99</v>
      </c>
      <c r="N122" s="254"/>
      <c r="O122" s="325"/>
    </row>
    <row r="123" spans="1:15">
      <c r="A123" s="347">
        <v>244258</v>
      </c>
      <c r="B123" s="348"/>
      <c r="C123" s="349">
        <v>8.9</v>
      </c>
      <c r="D123" s="349">
        <v>93.5</v>
      </c>
      <c r="E123" s="154">
        <v>107.5</v>
      </c>
      <c r="F123" s="154">
        <v>113.4</v>
      </c>
      <c r="G123" s="349">
        <v>111.69</v>
      </c>
      <c r="H123" s="349">
        <v>87.5</v>
      </c>
      <c r="I123" s="350"/>
      <c r="J123" s="178">
        <v>101.2195</v>
      </c>
      <c r="K123" s="162">
        <v>99.1</v>
      </c>
      <c r="N123" s="254"/>
      <c r="O123" s="325"/>
    </row>
    <row r="124" spans="1:15">
      <c r="A124" s="347">
        <v>244289</v>
      </c>
      <c r="B124" s="348"/>
      <c r="C124" s="349">
        <v>0</v>
      </c>
      <c r="D124" s="349">
        <v>94.9</v>
      </c>
      <c r="E124" s="154">
        <v>126.9</v>
      </c>
      <c r="F124" s="154">
        <v>112.7</v>
      </c>
      <c r="G124" s="349">
        <v>111.79</v>
      </c>
      <c r="H124" s="87">
        <v>86.31</v>
      </c>
      <c r="I124" s="354"/>
      <c r="J124" s="162">
        <v>101.03440000000001</v>
      </c>
      <c r="K124" s="162">
        <v>99.1</v>
      </c>
    </row>
    <row r="125" spans="1:15" s="10" customFormat="1">
      <c r="A125" s="352">
        <v>244319</v>
      </c>
      <c r="B125" s="353"/>
      <c r="C125" s="361">
        <v>0</v>
      </c>
      <c r="D125" s="361">
        <v>95.7</v>
      </c>
      <c r="E125" s="159">
        <v>141.6</v>
      </c>
      <c r="F125" s="159">
        <v>115.2</v>
      </c>
      <c r="G125" s="361">
        <v>112.27</v>
      </c>
      <c r="H125" s="165">
        <v>104.92</v>
      </c>
      <c r="I125" s="362"/>
      <c r="J125" s="165">
        <v>101.4941</v>
      </c>
      <c r="K125" s="165">
        <v>99.2</v>
      </c>
      <c r="L125" s="52"/>
    </row>
    <row r="126" spans="1:15" ht="18.75">
      <c r="A126" s="67">
        <v>244350</v>
      </c>
      <c r="B126" s="322"/>
      <c r="C126" s="162">
        <v>0</v>
      </c>
      <c r="D126" s="154">
        <v>95.9</v>
      </c>
      <c r="E126" s="154">
        <v>131.4</v>
      </c>
      <c r="F126" s="154">
        <v>113.59</v>
      </c>
      <c r="G126" s="375">
        <v>113.91</v>
      </c>
      <c r="H126" s="162">
        <v>88.1</v>
      </c>
      <c r="I126" s="331"/>
      <c r="J126" s="162">
        <v>101.12350000000001</v>
      </c>
      <c r="K126" s="162">
        <v>99.164699999999996</v>
      </c>
    </row>
    <row r="127" spans="1:15">
      <c r="A127" s="67">
        <v>244381</v>
      </c>
      <c r="C127" s="154">
        <v>0</v>
      </c>
      <c r="D127" s="154">
        <v>97.4</v>
      </c>
      <c r="E127" s="154">
        <v>101.9</v>
      </c>
      <c r="F127" s="154">
        <v>114.68</v>
      </c>
      <c r="G127" s="154">
        <v>114.93</v>
      </c>
      <c r="H127" s="154">
        <v>86.7</v>
      </c>
      <c r="I127" s="331"/>
      <c r="J127" s="162">
        <v>101.94929999999999</v>
      </c>
      <c r="K127" s="162">
        <v>98.872950000000003</v>
      </c>
    </row>
    <row r="128" spans="1:15">
      <c r="A128" s="67">
        <v>244409</v>
      </c>
      <c r="C128" s="154">
        <v>0</v>
      </c>
      <c r="D128" s="162">
        <v>95.9</v>
      </c>
      <c r="E128" s="162">
        <v>123.69</v>
      </c>
      <c r="F128" s="162">
        <v>113.32</v>
      </c>
      <c r="G128" s="162">
        <v>114.05</v>
      </c>
      <c r="H128" s="162">
        <v>105.3</v>
      </c>
      <c r="I128" s="384"/>
      <c r="J128" s="162">
        <v>101.62730000000001</v>
      </c>
      <c r="K128" s="162">
        <v>98.242519999999999</v>
      </c>
    </row>
    <row r="129" spans="1:12">
      <c r="A129" s="67">
        <v>244440</v>
      </c>
      <c r="C129" s="162">
        <v>0</v>
      </c>
      <c r="D129" s="162">
        <v>92.8</v>
      </c>
      <c r="E129" s="162">
        <v>112.98</v>
      </c>
      <c r="F129" s="162">
        <v>115.75</v>
      </c>
      <c r="G129" s="162">
        <v>114.8</v>
      </c>
      <c r="H129" s="87">
        <v>97.24</v>
      </c>
      <c r="I129" s="217"/>
      <c r="J129" s="162">
        <v>102.509</v>
      </c>
      <c r="K129" s="162">
        <v>97.598529999999997</v>
      </c>
    </row>
    <row r="130" spans="1:12">
      <c r="A130" s="67">
        <v>244470</v>
      </c>
      <c r="C130" s="162">
        <v>0</v>
      </c>
      <c r="D130" s="154">
        <v>91.8</v>
      </c>
      <c r="E130" s="421">
        <v>125.93</v>
      </c>
      <c r="F130" s="167">
        <v>114.84</v>
      </c>
      <c r="G130" s="421">
        <v>115.25</v>
      </c>
      <c r="H130" s="422">
        <v>101.502088906373</v>
      </c>
      <c r="I130" s="351"/>
      <c r="J130" s="167">
        <v>102.64749999999999</v>
      </c>
      <c r="K130" s="162">
        <v>97.221320000000006</v>
      </c>
    </row>
    <row r="131" spans="1:12">
      <c r="A131" s="67">
        <v>244501</v>
      </c>
      <c r="C131" s="154">
        <v>0</v>
      </c>
      <c r="D131" s="421">
        <v>94.5</v>
      </c>
      <c r="E131" s="363">
        <v>123.18599018638901</v>
      </c>
      <c r="F131" s="363">
        <v>115.34387694337801</v>
      </c>
      <c r="G131" s="363">
        <v>115.620346467478</v>
      </c>
      <c r="H131" s="381">
        <v>102.965726701891</v>
      </c>
      <c r="I131" s="351"/>
      <c r="J131" s="330">
        <v>102.04850058615899</v>
      </c>
      <c r="K131" s="421">
        <v>97.6</v>
      </c>
    </row>
    <row r="132" spans="1:12">
      <c r="A132" s="67">
        <v>244531</v>
      </c>
      <c r="C132" s="330">
        <v>203.74808755664299</v>
      </c>
      <c r="D132" s="363">
        <v>95.165709196350704</v>
      </c>
      <c r="E132" s="363">
        <v>116.381575513944</v>
      </c>
      <c r="F132" s="363">
        <v>114.977588014548</v>
      </c>
      <c r="G132" s="363">
        <v>115.572115873374</v>
      </c>
      <c r="H132" s="381">
        <v>101.455355425335</v>
      </c>
      <c r="J132" s="330">
        <v>101.671967803417</v>
      </c>
      <c r="K132" s="330">
        <v>98.248071043163705</v>
      </c>
    </row>
    <row r="133" spans="1:12">
      <c r="A133" s="67">
        <v>244562</v>
      </c>
      <c r="C133" s="330">
        <v>285.84753284137798</v>
      </c>
      <c r="D133" s="363">
        <v>96.545522631094599</v>
      </c>
      <c r="E133" s="363">
        <v>110.04822619906901</v>
      </c>
      <c r="F133" s="363">
        <v>114.733259873996</v>
      </c>
      <c r="G133" s="363">
        <v>115.69719556771901</v>
      </c>
      <c r="H133" s="381">
        <v>99.452422414513805</v>
      </c>
      <c r="J133" s="330">
        <v>101.302094711129</v>
      </c>
      <c r="K133" s="330">
        <v>98.751297606392598</v>
      </c>
    </row>
    <row r="134" spans="1:12">
      <c r="A134" s="67">
        <v>244593</v>
      </c>
      <c r="C134" s="330">
        <v>414.14697983053401</v>
      </c>
      <c r="D134" s="370">
        <v>97.237801602564403</v>
      </c>
      <c r="E134" s="370">
        <v>115.002147765909</v>
      </c>
      <c r="F134" s="370">
        <v>114.250076604169</v>
      </c>
      <c r="G134" s="370">
        <v>116.33629260839</v>
      </c>
      <c r="H134" s="381">
        <v>101.530178899606</v>
      </c>
      <c r="I134" s="351"/>
      <c r="J134" s="370">
        <v>101.188733397652</v>
      </c>
      <c r="K134" s="330">
        <v>98.919829232330599</v>
      </c>
    </row>
    <row r="135" spans="1:12">
      <c r="A135" s="67">
        <v>244623</v>
      </c>
      <c r="C135" s="330">
        <v>535.72068959851504</v>
      </c>
      <c r="D135" s="370">
        <v>97.418729000199804</v>
      </c>
      <c r="E135" s="370">
        <v>102.65928818534699</v>
      </c>
      <c r="F135" s="370">
        <v>114.383595004547</v>
      </c>
      <c r="G135" s="370">
        <v>116.234324943893</v>
      </c>
      <c r="H135" s="381">
        <v>96.288882980052605</v>
      </c>
      <c r="J135" s="370">
        <v>101.174181631838</v>
      </c>
      <c r="K135" s="330">
        <v>98.962967678049196</v>
      </c>
    </row>
    <row r="136" spans="1:12">
      <c r="A136" s="67">
        <v>244654</v>
      </c>
      <c r="C136" s="330">
        <v>630.00206141125398</v>
      </c>
      <c r="D136" s="370">
        <v>97.2732098329233</v>
      </c>
      <c r="E136" s="370">
        <v>114.648930553469</v>
      </c>
      <c r="F136" s="370">
        <v>113.846459447155</v>
      </c>
      <c r="G136" s="370">
        <v>116.01102544952499</v>
      </c>
      <c r="H136" s="381">
        <v>90.657153477524005</v>
      </c>
      <c r="I136" s="351"/>
      <c r="J136" s="370">
        <v>101.026286750361</v>
      </c>
      <c r="K136" s="370">
        <v>98.980072560300897</v>
      </c>
    </row>
    <row r="137" spans="1:12" s="391" customFormat="1">
      <c r="A137" s="69">
        <v>244684</v>
      </c>
      <c r="B137" s="389"/>
      <c r="C137" s="392">
        <v>736.97544464569796</v>
      </c>
      <c r="D137" s="393">
        <v>97.747080202154905</v>
      </c>
      <c r="E137" s="393">
        <v>131.75998700196001</v>
      </c>
      <c r="F137" s="393">
        <v>114.10812685566199</v>
      </c>
      <c r="G137" s="393">
        <v>116.332596202663</v>
      </c>
      <c r="H137" s="394">
        <v>103.840068992103</v>
      </c>
      <c r="I137" s="395"/>
      <c r="J137" s="393">
        <v>100.973409662877</v>
      </c>
      <c r="K137" s="393">
        <v>99.0781186871953</v>
      </c>
      <c r="L137" s="390"/>
    </row>
    <row r="138" spans="1:12">
      <c r="J138" s="66"/>
    </row>
    <row r="139" spans="1:12">
      <c r="D139" s="1" t="s">
        <v>58</v>
      </c>
      <c r="J139" s="66"/>
    </row>
    <row r="140" spans="1:12">
      <c r="D140" s="1" t="s">
        <v>59</v>
      </c>
    </row>
    <row r="141" spans="1:12">
      <c r="D141" s="1" t="s">
        <v>60</v>
      </c>
    </row>
  </sheetData>
  <sortState xmlns:xlrd2="http://schemas.microsoft.com/office/spreadsheetml/2017/richdata2" ref="N115:O123">
    <sortCondition descending="1" ref="N115:N123"/>
  </sortState>
  <mergeCells count="3">
    <mergeCell ref="F2:G2"/>
    <mergeCell ref="C1:H1"/>
    <mergeCell ref="J1:K1"/>
  </mergeCells>
  <phoneticPr fontId="14" type="noConversion"/>
  <hyperlinks>
    <hyperlink ref="D2" r:id="rId1" xr:uid="{663DC475-E71F-4BF9-A61E-0B2D3609E7DA}"/>
    <hyperlink ref="H2" r:id="rId2" xr:uid="{2398962A-114D-487C-BF6D-EF5CA136D46E}"/>
    <hyperlink ref="J2" r:id="rId3" xr:uid="{3103F188-58CD-4D72-AB12-A116F7613B3F}"/>
    <hyperlink ref="K2" r:id="rId4" xr:uid="{03AD6BC3-88C4-4CB7-BAC8-15BD027B01B8}"/>
    <hyperlink ref="C2" r:id="rId5" display="https://cicbts.dft.go.th/ReportServer/Pages/ReportViewer.aspx?/Dashboard/ForExportBorderTradeRpt01_1&amp;amp;rs:Command=Render" xr:uid="{A4135BD4-D2FF-4D1E-A0BA-89092E589D65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C877-AF6C-4DE2-B06E-D0CF990B2EB4}">
  <dimension ref="A1:M137"/>
  <sheetViews>
    <sheetView zoomScale="80" zoomScaleNormal="80" workbookViewId="0">
      <pane xSplit="2" ySplit="5" topLeftCell="C113" activePane="bottomRight" state="frozen"/>
      <selection pane="topRight" activeCell="C1" sqref="C1"/>
      <selection pane="bottomLeft" activeCell="A6" sqref="A6"/>
      <selection pane="bottomRight" activeCell="H126" sqref="H126"/>
    </sheetView>
  </sheetViews>
  <sheetFormatPr defaultColWidth="9.25" defaultRowHeight="15.75"/>
  <cols>
    <col min="1" max="1" width="9.25" style="55"/>
    <col min="2" max="2" width="2.625" style="56" customWidth="1"/>
    <col min="3" max="8" width="10.625" style="1" customWidth="1"/>
    <col min="9" max="9" width="2.375" style="38" customWidth="1"/>
    <col min="10" max="11" width="10.75" style="1" customWidth="1"/>
    <col min="12" max="12" width="2.375" style="38" customWidth="1"/>
    <col min="13" max="16384" width="9.25" style="1"/>
  </cols>
  <sheetData>
    <row r="1" spans="1:13" s="31" customFormat="1" ht="21" customHeight="1">
      <c r="B1" s="32"/>
      <c r="C1" s="437" t="s">
        <v>27</v>
      </c>
      <c r="D1" s="438"/>
      <c r="E1" s="438"/>
      <c r="F1" s="438"/>
      <c r="G1" s="438"/>
      <c r="H1" s="438"/>
      <c r="I1" s="33"/>
      <c r="J1" s="438" t="s">
        <v>21</v>
      </c>
      <c r="K1" s="438"/>
      <c r="L1" s="33"/>
    </row>
    <row r="2" spans="1:13" ht="21" customHeight="1">
      <c r="A2" s="34" t="s">
        <v>17</v>
      </c>
      <c r="B2" s="35"/>
      <c r="C2" s="282" t="s">
        <v>34</v>
      </c>
      <c r="D2" s="288" t="s">
        <v>41</v>
      </c>
      <c r="E2" s="78" t="s">
        <v>32</v>
      </c>
      <c r="F2" s="435" t="s">
        <v>33</v>
      </c>
      <c r="G2" s="436"/>
      <c r="H2" s="36" t="s">
        <v>50</v>
      </c>
      <c r="I2" s="37"/>
      <c r="J2" s="31" t="s">
        <v>35</v>
      </c>
      <c r="K2" s="285"/>
    </row>
    <row r="3" spans="1:13">
      <c r="A3" s="34" t="s">
        <v>9</v>
      </c>
      <c r="B3" s="39"/>
      <c r="C3" s="40">
        <v>1</v>
      </c>
      <c r="D3" s="41">
        <v>2</v>
      </c>
      <c r="E3" s="41">
        <v>3</v>
      </c>
      <c r="F3" s="41">
        <v>4</v>
      </c>
      <c r="G3" s="41">
        <v>5</v>
      </c>
      <c r="H3" s="41">
        <v>6</v>
      </c>
      <c r="I3" s="42"/>
      <c r="J3" s="41">
        <v>7</v>
      </c>
      <c r="K3" s="41">
        <v>8</v>
      </c>
    </row>
    <row r="4" spans="1:13">
      <c r="A4" s="34" t="s">
        <v>8</v>
      </c>
      <c r="B4" s="35"/>
      <c r="C4" s="43" t="s">
        <v>51</v>
      </c>
      <c r="D4" s="286" t="s">
        <v>39</v>
      </c>
      <c r="E4" s="44" t="s">
        <v>42</v>
      </c>
      <c r="F4" s="44" t="s">
        <v>45</v>
      </c>
      <c r="G4" s="41" t="s">
        <v>46</v>
      </c>
      <c r="H4" s="44" t="s">
        <v>49</v>
      </c>
      <c r="I4" s="45"/>
      <c r="J4" s="44" t="s">
        <v>37</v>
      </c>
      <c r="K4" s="44" t="s">
        <v>30</v>
      </c>
    </row>
    <row r="5" spans="1:13">
      <c r="A5" s="34" t="s">
        <v>0</v>
      </c>
      <c r="B5" s="39"/>
      <c r="C5" s="40" t="s">
        <v>38</v>
      </c>
      <c r="D5" s="287" t="s">
        <v>40</v>
      </c>
      <c r="E5" s="41" t="s">
        <v>43</v>
      </c>
      <c r="F5" s="41" t="s">
        <v>44</v>
      </c>
      <c r="G5" s="41" t="s">
        <v>47</v>
      </c>
      <c r="H5" s="41" t="s">
        <v>48</v>
      </c>
      <c r="I5" s="42"/>
      <c r="J5" s="41" t="s">
        <v>36</v>
      </c>
      <c r="K5" s="41" t="s">
        <v>31</v>
      </c>
    </row>
    <row r="6" spans="1:13">
      <c r="A6" s="46">
        <v>240697</v>
      </c>
      <c r="B6" s="47"/>
      <c r="C6" s="6"/>
      <c r="D6" s="6"/>
      <c r="E6" s="6"/>
      <c r="F6" s="6"/>
      <c r="G6" s="6"/>
      <c r="H6" s="6"/>
      <c r="I6" s="48"/>
      <c r="J6" s="6"/>
      <c r="K6" s="6"/>
    </row>
    <row r="7" spans="1:13">
      <c r="A7" s="49">
        <v>240728</v>
      </c>
      <c r="B7" s="50"/>
      <c r="C7" s="93">
        <f>((data!C7-data!C6)/data!C6)*100</f>
        <v>1.1527048619036748</v>
      </c>
      <c r="D7" s="93">
        <f>((data!D7-data!D6)/data!D6)*100</f>
        <v>-0.69444444444444731</v>
      </c>
      <c r="E7" s="93">
        <f>((data!E7-data!E6)/data!E6)*100</f>
        <v>0.10405827263268318</v>
      </c>
      <c r="F7" s="93">
        <f>((data!F7-data!F6)/data!F6)*100</f>
        <v>1.3397129186602925</v>
      </c>
      <c r="G7" s="93">
        <f>((data!G7-data!G6)/data!G6)*100</f>
        <v>0</v>
      </c>
      <c r="H7" s="93">
        <f>((data!H7-data!H6)/data!H6)*100</f>
        <v>2.3357664233575108</v>
      </c>
      <c r="I7" s="94"/>
      <c r="J7" s="93">
        <f>((data!J7-data!J6)/data!J6)*100</f>
        <v>-0.51847767241491649</v>
      </c>
      <c r="K7" s="93">
        <f>((data!K7-data!K6)/data!K6)*100</f>
        <v>-0.19762845849802652</v>
      </c>
      <c r="M7" s="108">
        <f t="shared" ref="M7:M38" si="0">AVERAGE(C7:L7)</f>
        <v>0.44021148764959633</v>
      </c>
    </row>
    <row r="8" spans="1:13">
      <c r="A8" s="49">
        <v>240756</v>
      </c>
      <c r="B8" s="50"/>
      <c r="C8" s="93">
        <f>((data!C8-data!C7)/data!C7)*100</f>
        <v>17.657677987137539</v>
      </c>
      <c r="D8" s="93">
        <f>((data!D8-data!D7)/data!D7)*100</f>
        <v>-1.7982017982017955</v>
      </c>
      <c r="E8" s="93">
        <f>((data!E8-data!E7)/data!E7)*100</f>
        <v>23.596673596673597</v>
      </c>
      <c r="F8" s="93">
        <f>((data!F8-data!F7)/data!F7)*100</f>
        <v>0.75542965061378387</v>
      </c>
      <c r="G8" s="93">
        <f>((data!G8-data!G7)/data!G7)*100</f>
        <v>0.86862106406081585</v>
      </c>
      <c r="H8" s="93">
        <f>((data!H8-data!H7)/data!H7)*100</f>
        <v>15.549215406562228</v>
      </c>
      <c r="I8" s="94"/>
      <c r="J8" s="93">
        <f>((data!J8-data!J7)/data!J7)*100</f>
        <v>-0.74198971169524419</v>
      </c>
      <c r="K8" s="93">
        <f>((data!K8-data!K7)/data!K7)*100</f>
        <v>-0.19801980198020083</v>
      </c>
      <c r="M8" s="108">
        <f t="shared" si="0"/>
        <v>6.9611757991463401</v>
      </c>
    </row>
    <row r="9" spans="1:13">
      <c r="A9" s="49">
        <v>240787</v>
      </c>
      <c r="B9" s="50"/>
      <c r="C9" s="93">
        <f>((data!C9-data!C8)/data!C8)*100</f>
        <v>-24.223245109321059</v>
      </c>
      <c r="D9" s="93">
        <f>((data!D9-data!D8)/data!D8)*100</f>
        <v>-1.1190233977619475</v>
      </c>
      <c r="E9" s="93">
        <f>((data!E9-data!E8)/data!E8)*100</f>
        <v>-25.904121110176625</v>
      </c>
      <c r="F9" s="93">
        <f>((data!F9-data!F8)/data!F8)*100</f>
        <v>-0.37488284910965852</v>
      </c>
      <c r="G9" s="93">
        <f>((data!G9-data!G8)/data!G8)*100</f>
        <v>0.53821313240043056</v>
      </c>
      <c r="H9" s="93">
        <f>((data!H9-data!H8)/data!H8)*100</f>
        <v>-18.148148148148152</v>
      </c>
      <c r="I9" s="94"/>
      <c r="J9" s="93">
        <f>((data!J9-data!J8)/data!J8)*100</f>
        <v>0.33821722395370951</v>
      </c>
      <c r="K9" s="93">
        <f>((data!K9-data!K8)/data!K8)*100</f>
        <v>-9.9206349206343566E-2</v>
      </c>
      <c r="M9" s="108">
        <f t="shared" si="0"/>
        <v>-8.6240245759212062</v>
      </c>
    </row>
    <row r="10" spans="1:13">
      <c r="A10" s="49">
        <v>240817</v>
      </c>
      <c r="B10" s="50"/>
      <c r="C10" s="93">
        <f>((data!C10-data!C9)/data!C9)*100</f>
        <v>5.7833459883573779</v>
      </c>
      <c r="D10" s="93">
        <f>((data!D10-data!D9)/data!D9)*100</f>
        <v>1.5432098765432098</v>
      </c>
      <c r="E10" s="93">
        <f>((data!E10-data!E9)/data!E9)*100</f>
        <v>24.063564131668564</v>
      </c>
      <c r="F10" s="93">
        <f>((data!F10-data!F9)/data!F9)*100</f>
        <v>-0.56444026340545095</v>
      </c>
      <c r="G10" s="93">
        <f>((data!G10-data!G9)/data!G9)*100</f>
        <v>0.85653104925053225</v>
      </c>
      <c r="H10" s="93">
        <f>((data!H10-data!H9)/data!H9)*100</f>
        <v>13.122171945701364</v>
      </c>
      <c r="I10" s="94"/>
      <c r="J10" s="93">
        <f>((data!J10-data!J9)/data!J9)*100</f>
        <v>-0.2267794379884388</v>
      </c>
      <c r="K10" s="93">
        <f>((data!K10-data!K9)/data!K9)*100</f>
        <v>0</v>
      </c>
      <c r="M10" s="108">
        <f t="shared" si="0"/>
        <v>5.5722004112658947</v>
      </c>
    </row>
    <row r="11" spans="1:13">
      <c r="A11" s="49">
        <v>240848</v>
      </c>
      <c r="B11" s="50"/>
      <c r="C11" s="93">
        <f>((data!C11-data!C10)/data!C10)*100</f>
        <v>-4.4144036367986601</v>
      </c>
      <c r="D11" s="93">
        <f>((data!D11-data!D10)/data!D10)*100</f>
        <v>1.1144883485308958</v>
      </c>
      <c r="E11" s="93">
        <f>((data!E11-data!E10)/data!E10)*100</f>
        <v>6.4958828911253512</v>
      </c>
      <c r="F11" s="93">
        <f>((data!F11-data!F10)/data!F10)*100</f>
        <v>0.47303689687795647</v>
      </c>
      <c r="G11" s="93">
        <f>((data!G11-data!G10)/data!G10)*100</f>
        <v>0.42462845010614808</v>
      </c>
      <c r="H11" s="93">
        <f>((data!H11-data!H10)/data!H10)*100</f>
        <v>1.2000000000000077</v>
      </c>
      <c r="I11" s="94"/>
      <c r="J11" s="93">
        <f>((data!J11-data!J10)/data!J10)*100</f>
        <v>0.47237102005316084</v>
      </c>
      <c r="K11" s="93">
        <f>((data!K11-data!K10)/data!K10)*100</f>
        <v>0</v>
      </c>
      <c r="M11" s="108">
        <f t="shared" si="0"/>
        <v>0.7207504962368575</v>
      </c>
    </row>
    <row r="12" spans="1:13">
      <c r="A12" s="49">
        <v>240878</v>
      </c>
      <c r="B12" s="50"/>
      <c r="C12" s="93">
        <f>((data!C12-data!C11)/data!C11)*100</f>
        <v>-3.2665832290362955</v>
      </c>
      <c r="D12" s="93">
        <f>((data!D12-data!D11)/data!D11)*100</f>
        <v>0.90180360721443464</v>
      </c>
      <c r="E12" s="93">
        <f>((data!E12-data!E11)/data!E11)*100</f>
        <v>-10.738831615120274</v>
      </c>
      <c r="F12" s="93">
        <f>((data!F12-data!F11)/data!F11)*100</f>
        <v>-0.47080979284369112</v>
      </c>
      <c r="G12" s="93">
        <f>((data!G12-data!G11)/data!G11)*100</f>
        <v>0</v>
      </c>
      <c r="H12" s="93">
        <f>((data!H12-data!H11)/data!H11)*100</f>
        <v>-7.2463768115942013</v>
      </c>
      <c r="I12" s="94"/>
      <c r="J12" s="93">
        <f>((data!J12-data!J11)/data!J11)*100</f>
        <v>0.11720887146767586</v>
      </c>
      <c r="K12" s="93">
        <f>((data!K12-data!K11)/data!K11)*100</f>
        <v>0</v>
      </c>
      <c r="M12" s="108">
        <f t="shared" si="0"/>
        <v>-2.5879486212390441</v>
      </c>
    </row>
    <row r="13" spans="1:13">
      <c r="A13" s="49">
        <v>240909</v>
      </c>
      <c r="B13" s="50"/>
      <c r="C13" s="93">
        <f>((data!C13-data!C12)/data!C12)*100</f>
        <v>1.8631129512226678</v>
      </c>
      <c r="D13" s="93">
        <f>((data!D13-data!D12)/data!D12)*100</f>
        <v>0.8937437934458704</v>
      </c>
      <c r="E13" s="93">
        <f>((data!E13-data!E12)/data!E12)*100</f>
        <v>4.4273339749759328</v>
      </c>
      <c r="F13" s="93">
        <f>((data!F13-data!F12)/data!F12)*100</f>
        <v>1.0406811731314989</v>
      </c>
      <c r="G13" s="93">
        <f>((data!G13-data!G12)/data!G12)*100</f>
        <v>-0.21141649048624592</v>
      </c>
      <c r="H13" s="93">
        <f>((data!H13-data!H12)/data!H12)*100</f>
        <v>2.5568181818181777</v>
      </c>
      <c r="I13" s="94"/>
      <c r="J13" s="93">
        <f>((data!J13-data!J12)/data!J12)*100</f>
        <v>-0.1507082885518343</v>
      </c>
      <c r="K13" s="93">
        <f>((data!K13-data!K12)/data!K12)*100</f>
        <v>0</v>
      </c>
      <c r="M13" s="108">
        <f t="shared" si="0"/>
        <v>1.3024456619445086</v>
      </c>
    </row>
    <row r="14" spans="1:13">
      <c r="A14" s="49">
        <v>240940</v>
      </c>
      <c r="B14" s="50"/>
      <c r="C14" s="93">
        <f>((data!C14-data!C13)/data!C13)*100</f>
        <v>-2.0195605233075069</v>
      </c>
      <c r="D14" s="93">
        <f>((data!D14-data!D13)/data!D13)*100</f>
        <v>0.78740157480316086</v>
      </c>
      <c r="E14" s="93">
        <f>((data!E14-data!E13)/data!E13)*100</f>
        <v>1.198156682027647</v>
      </c>
      <c r="F14" s="93">
        <f>((data!F14-data!F13)/data!F13)*100</f>
        <v>-0.37453183520598454</v>
      </c>
      <c r="G14" s="93">
        <f>((data!G14-data!G13)/data!G13)*100</f>
        <v>0</v>
      </c>
      <c r="H14" s="93">
        <f>((data!H14-data!H13)/data!H13)*100</f>
        <v>-1.2465373961218915</v>
      </c>
      <c r="I14" s="94"/>
      <c r="J14" s="93">
        <f>((data!J14-data!J13)/data!J13)*100</f>
        <v>-0.10551340414769345</v>
      </c>
      <c r="K14" s="93">
        <f>((data!K14-data!K13)/data!K13)*100</f>
        <v>9.9304865938425343E-2</v>
      </c>
      <c r="M14" s="108">
        <f t="shared" si="0"/>
        <v>-0.20766000450173042</v>
      </c>
    </row>
    <row r="15" spans="1:13">
      <c r="A15" s="49">
        <v>240970</v>
      </c>
      <c r="B15" s="50"/>
      <c r="C15" s="93">
        <f>((data!C15-data!C14)/data!C14)*100</f>
        <v>7.4410163339382942</v>
      </c>
      <c r="D15" s="93">
        <f>((data!D15-data!D14)/data!D14)*100</f>
        <v>0.48828125</v>
      </c>
      <c r="E15" s="93">
        <f>((data!E15-data!E14)/data!E14)*100</f>
        <v>-4.1894353369763149</v>
      </c>
      <c r="F15" s="93">
        <f>((data!F15-data!F14)/data!F14)*100</f>
        <v>0.18796992481201938</v>
      </c>
      <c r="G15" s="93">
        <f>((data!G15-data!G14)/data!G14)*100</f>
        <v>0.21186440677964896</v>
      </c>
      <c r="H15" s="93">
        <f>((data!H15-data!H14)/data!H14)*100</f>
        <v>-1.6830294530155714</v>
      </c>
      <c r="I15" s="94"/>
      <c r="J15" s="93">
        <f>((data!J15-data!J14)/data!J14)*100</f>
        <v>1.559561580909309E-2</v>
      </c>
      <c r="K15" s="93">
        <f>((data!K15-data!K14)/data!K14)*100</f>
        <v>0.19841269841270123</v>
      </c>
      <c r="M15" s="108">
        <f t="shared" si="0"/>
        <v>0.33383442996998386</v>
      </c>
    </row>
    <row r="16" spans="1:13">
      <c r="A16" s="49">
        <v>241001</v>
      </c>
      <c r="B16" s="50"/>
      <c r="C16" s="93">
        <f>((data!C16-data!C15)/data!C15)*100</f>
        <v>0.15685328185328185</v>
      </c>
      <c r="D16" s="93">
        <f>((data!D16-data!D15)/data!D15)*100</f>
        <v>-0.87463556851312496</v>
      </c>
      <c r="E16" s="93">
        <f>((data!E16-data!E15)/data!E15)*100</f>
        <v>19.961977186311785</v>
      </c>
      <c r="F16" s="93">
        <f>((data!F16-data!F15)/data!F15)*100</f>
        <v>0.46904315196998125</v>
      </c>
      <c r="G16" s="93">
        <f>((data!G16-data!G15)/data!G15)*100</f>
        <v>0</v>
      </c>
      <c r="H16" s="93">
        <f>((data!H16-data!H15)/data!H15)*100</f>
        <v>3.85164051355222</v>
      </c>
      <c r="I16" s="94"/>
      <c r="J16" s="93">
        <f>((data!J16-data!J15)/data!J15)*100</f>
        <v>-0.41716829804446476</v>
      </c>
      <c r="K16" s="93">
        <f>((data!K16-data!K15)/data!K15)*100</f>
        <v>0.19801980198020083</v>
      </c>
      <c r="M16" s="108">
        <f t="shared" si="0"/>
        <v>2.9182162586387346</v>
      </c>
    </row>
    <row r="17" spans="1:13" s="10" customFormat="1">
      <c r="A17" s="49">
        <v>241031</v>
      </c>
      <c r="B17" s="51"/>
      <c r="C17" s="95">
        <f>((data!C17-data!C16)/data!C16)*100</f>
        <v>-1.1926273942898447</v>
      </c>
      <c r="D17" s="95">
        <f>((data!D17-data!D16)/data!D16)*100</f>
        <v>-1.9607843137254901</v>
      </c>
      <c r="E17" s="95">
        <f>((data!E17-data!E16)/data!E16)*100</f>
        <v>1.8225039619651324</v>
      </c>
      <c r="F17" s="95">
        <f>((data!F17-data!F16)/data!F16)*100</f>
        <v>0.37348272642390823</v>
      </c>
      <c r="G17" s="95">
        <f>((data!G17-data!G16)/data!G16)*100</f>
        <v>0.52854122621564481</v>
      </c>
      <c r="H17" s="93">
        <f>((data!H17-data!H16)/data!H16)*100</f>
        <v>13.598901098901106</v>
      </c>
      <c r="I17" s="94"/>
      <c r="J17" s="95">
        <f>((data!J17-data!J16)/data!J16)*100</f>
        <v>0.68358530988081512</v>
      </c>
      <c r="K17" s="95">
        <f>((data!K17-data!K16)/data!K16)*100</f>
        <v>9.8814229249006236E-2</v>
      </c>
      <c r="L17" s="38"/>
      <c r="M17" s="108">
        <f t="shared" si="0"/>
        <v>1.7440521055775349</v>
      </c>
    </row>
    <row r="18" spans="1:13">
      <c r="A18" s="46">
        <v>241062</v>
      </c>
      <c r="B18" s="50"/>
      <c r="C18" s="93">
        <f>((data!C18-data!C17)/data!C17)*100</f>
        <v>-1.1094854913435748</v>
      </c>
      <c r="D18" s="93">
        <f>((data!D18-data!D17)/data!D17)*100</f>
        <v>0.40000000000000563</v>
      </c>
      <c r="E18" s="93">
        <f>((data!E18-data!E17)/data!E17)*100</f>
        <v>-22.723735408560312</v>
      </c>
      <c r="F18" s="93">
        <f>((data!F18-data!F17)/data!F17)*100</f>
        <v>-2.6976744186046564</v>
      </c>
      <c r="G18" s="93">
        <f>((data!G18-data!G17)/data!G17)*100</f>
        <v>0.4206098843322878</v>
      </c>
      <c r="H18" s="93">
        <f>((data!H18-data!H17)/data!H17)*100</f>
        <v>-13.422007255139187</v>
      </c>
      <c r="I18" s="94"/>
      <c r="J18" s="93">
        <f>((data!J18-data!J17)/data!J17)*100</f>
        <v>-0.26287246999133607</v>
      </c>
      <c r="K18" s="93">
        <f>((data!K18-data!K17)/data!K17)*100</f>
        <v>0</v>
      </c>
      <c r="M18" s="108">
        <f t="shared" si="0"/>
        <v>-4.9243956449133464</v>
      </c>
    </row>
    <row r="19" spans="1:13">
      <c r="A19" s="49">
        <v>241093</v>
      </c>
      <c r="B19" s="50"/>
      <c r="C19" s="93">
        <f>((data!C19-data!C18)/data!C18)*100</f>
        <v>0.13561829614104304</v>
      </c>
      <c r="D19" s="93">
        <f>((data!D19-data!D18)/data!D18)*100</f>
        <v>0.49800796812749004</v>
      </c>
      <c r="E19" s="93">
        <f>((data!E19-data!E18)/data!E18)*100</f>
        <v>8.9627391742195428</v>
      </c>
      <c r="F19" s="93">
        <f>((data!F19-data!F18)/data!F18)*100</f>
        <v>1.6252390057361406</v>
      </c>
      <c r="G19" s="93">
        <f>((data!G19-data!G18)/data!G18)*100</f>
        <v>0.52356020942408377</v>
      </c>
      <c r="H19" s="93">
        <f>((data!H19-data!H18)/data!H18)*100</f>
        <v>2.3743016759778</v>
      </c>
      <c r="I19" s="94"/>
      <c r="J19" s="93">
        <f>((data!J19-data!J18)/data!J18)*100</f>
        <v>-0.40147385964717203</v>
      </c>
      <c r="K19" s="93">
        <f>((data!K19-data!K18)/data!K18)*100</f>
        <v>-9.8716683119441581E-2</v>
      </c>
      <c r="M19" s="108">
        <f t="shared" si="0"/>
        <v>1.7024094733574358</v>
      </c>
    </row>
    <row r="20" spans="1:13">
      <c r="A20" s="49">
        <v>241122</v>
      </c>
      <c r="B20" s="50"/>
      <c r="C20" s="93">
        <f>((data!C20-data!C19)/data!C19)*100</f>
        <v>16.178281211524258</v>
      </c>
      <c r="D20" s="93">
        <f>((data!D20-data!D19)/data!D19)*100</f>
        <v>-1.8830525272547132</v>
      </c>
      <c r="E20" s="93">
        <f>((data!E20-data!E19)/data!E19)*100</f>
        <v>18.853974121996295</v>
      </c>
      <c r="F20" s="93">
        <f>((data!F20-data!F19)/data!F19)*100</f>
        <v>1.9755409219191049</v>
      </c>
      <c r="G20" s="93">
        <f>((data!G20-data!G19)/data!G19)*100</f>
        <v>0</v>
      </c>
      <c r="H20" s="93">
        <f>((data!H20-data!H19)/data!H19)*100</f>
        <v>18.008185538881314</v>
      </c>
      <c r="I20" s="94"/>
      <c r="J20" s="93">
        <f>((data!J20-data!J19)/data!J19)*100</f>
        <v>0.65989187166928376</v>
      </c>
      <c r="K20" s="93">
        <f>((data!K20-data!K19)/data!K19)*100</f>
        <v>9.8814229249006236E-2</v>
      </c>
      <c r="M20" s="108">
        <f t="shared" si="0"/>
        <v>6.7364544209980686</v>
      </c>
    </row>
    <row r="21" spans="1:13">
      <c r="A21" s="49">
        <v>241153</v>
      </c>
      <c r="B21" s="50"/>
      <c r="C21" s="93">
        <f>((data!C21-data!C20)/data!C20)*100</f>
        <v>-20.252225519287833</v>
      </c>
      <c r="D21" s="93">
        <f>((data!D21-data!D20)/data!D20)*100</f>
        <v>1.0101010101010102</v>
      </c>
      <c r="E21" s="93">
        <f>((data!E21-data!E20)/data!E20)*100</f>
        <v>-24.727838258164851</v>
      </c>
      <c r="F21" s="93">
        <f>((data!F21-data!F20)/data!F20)*100</f>
        <v>-3.1365313653136586</v>
      </c>
      <c r="G21" s="93">
        <f>((data!G21-data!G20)/data!G20)*100</f>
        <v>0.52083333333333326</v>
      </c>
      <c r="H21" s="93">
        <f>((data!H21-data!H20)/data!H20)*100</f>
        <v>-18.728323699421971</v>
      </c>
      <c r="I21" s="94"/>
      <c r="J21" s="93">
        <f>((data!J21-data!J20)/data!J20)*100</f>
        <v>1.0187479106426733</v>
      </c>
      <c r="K21" s="93">
        <f>((data!K21-data!K20)/data!K20)*100</f>
        <v>9.8716683119455612E-2</v>
      </c>
      <c r="M21" s="108">
        <f t="shared" si="0"/>
        <v>-8.0245649881239807</v>
      </c>
    </row>
    <row r="22" spans="1:13">
      <c r="A22" s="49">
        <v>241183</v>
      </c>
      <c r="B22" s="50"/>
      <c r="C22" s="93">
        <f>((data!C22-data!C21)/data!C21)*100</f>
        <v>13.076411960132891</v>
      </c>
      <c r="D22" s="93">
        <f>((data!D22-data!D21)/data!D21)*100</f>
        <v>-0.40000000000000563</v>
      </c>
      <c r="E22" s="93">
        <f>((data!E22-data!E21)/data!E21)*100</f>
        <v>17.148760330578522</v>
      </c>
      <c r="F22" s="93">
        <f>((data!F22-data!F21)/data!F21)*100</f>
        <v>2.4761904761904709</v>
      </c>
      <c r="G22" s="93">
        <f>((data!G22-data!G21)/data!G21)*100</f>
        <v>0.20725388601036562</v>
      </c>
      <c r="H22" s="93">
        <f>((data!H22-data!H21)/data!H21)*100</f>
        <v>14.082503556187776</v>
      </c>
      <c r="I22" s="94"/>
      <c r="J22" s="93">
        <f>((data!J22-data!J21)/data!J21)*100</f>
        <v>0.11837348433950201</v>
      </c>
      <c r="K22" s="93">
        <f>((data!K22-data!K21)/data!K21)*100</f>
        <v>9.8619329388554541E-2</v>
      </c>
      <c r="M22" s="108">
        <f t="shared" si="0"/>
        <v>5.8510141278535084</v>
      </c>
    </row>
    <row r="23" spans="1:13">
      <c r="A23" s="49">
        <v>241214</v>
      </c>
      <c r="B23" s="50"/>
      <c r="C23" s="93">
        <f>((data!C23-data!C22)/data!C22)*100</f>
        <v>-7.2158890586437892</v>
      </c>
      <c r="D23" s="93">
        <f>((data!D23-data!D22)/data!D22)*100</f>
        <v>1.1044176706827395</v>
      </c>
      <c r="E23" s="93">
        <f>((data!E23-data!E22)/data!E22)*100</f>
        <v>6.3492063492063391</v>
      </c>
      <c r="F23" s="93">
        <f>((data!F23-data!F22)/data!F22)*100</f>
        <v>0.27881040892194364</v>
      </c>
      <c r="G23" s="93">
        <f>((data!G23-data!G22)/data!G22)*100</f>
        <v>0.1034126163391875</v>
      </c>
      <c r="H23" s="93">
        <f>((data!H23-data!H22)/data!H22)*100</f>
        <v>-2.1197007481296795</v>
      </c>
      <c r="I23" s="94"/>
      <c r="J23" s="93">
        <f>((data!J23-data!J22)/data!J22)*100</f>
        <v>0.20600993800728457</v>
      </c>
      <c r="K23" s="93">
        <f>((data!K23-data!K22)/data!K22)*100</f>
        <v>9.8522167487679127E-2</v>
      </c>
      <c r="M23" s="108">
        <f t="shared" si="0"/>
        <v>-0.14940133201603692</v>
      </c>
    </row>
    <row r="24" spans="1:13">
      <c r="A24" s="49">
        <v>241244</v>
      </c>
      <c r="B24" s="50"/>
      <c r="C24" s="93">
        <f>((data!C24-data!C23)/data!C23)*100</f>
        <v>-1.9632678910702976</v>
      </c>
      <c r="D24" s="93">
        <f>((data!D24-data!D23)/data!D23)*100</f>
        <v>0.8937437934458704</v>
      </c>
      <c r="E24" s="93">
        <f>((data!E24-data!E23)/data!E23)*100</f>
        <v>-9.9502487562189064</v>
      </c>
      <c r="F24" s="93">
        <f>((data!F24-data!F23)/data!F23)*100</f>
        <v>-1.1121408711770184</v>
      </c>
      <c r="G24" s="93">
        <f>((data!G24-data!G23)/data!G23)*100</f>
        <v>0.30991735537189791</v>
      </c>
      <c r="H24" s="93">
        <f>((data!H24-data!H23)/data!H23)*100</f>
        <v>-5.2229299363057251</v>
      </c>
      <c r="I24" s="94"/>
      <c r="J24" s="93">
        <f>((data!J24-data!J23)/data!J23)*100</f>
        <v>-0.23946880378206309</v>
      </c>
      <c r="K24" s="93">
        <f>((data!K24-data!K23)/data!K23)*100</f>
        <v>9.8425196850402089E-2</v>
      </c>
      <c r="M24" s="108">
        <f t="shared" si="0"/>
        <v>-2.1482462391107298</v>
      </c>
    </row>
    <row r="25" spans="1:13">
      <c r="A25" s="49">
        <v>241275</v>
      </c>
      <c r="B25" s="50"/>
      <c r="C25" s="93">
        <f>((data!C25-data!C24)/data!C24)*100</f>
        <v>9.0568475452196395</v>
      </c>
      <c r="D25" s="93">
        <f>((data!D25-data!D24)/data!D24)*100</f>
        <v>0.29527559055119229</v>
      </c>
      <c r="E25" s="93">
        <f>((data!E25-data!E24)/data!E24)*100</f>
        <v>1.7495395948434675</v>
      </c>
      <c r="F25" s="93">
        <f>((data!F25-data!F24)/data!F24)*100</f>
        <v>2.0618556701030957</v>
      </c>
      <c r="G25" s="93">
        <f>((data!G25-data!G24)/data!G24)*100</f>
        <v>0.61791967044285123</v>
      </c>
      <c r="H25" s="93">
        <f>((data!H25-data!H24)/data!H24)*100</f>
        <v>3.6290322580645005</v>
      </c>
      <c r="I25" s="94"/>
      <c r="J25" s="93">
        <f>((data!J25-data!J24)/data!J24)*100</f>
        <v>-0.41385799965637837</v>
      </c>
      <c r="K25" s="93">
        <f>((data!K25-data!K24)/data!K24)*100</f>
        <v>9.8328416912482119E-2</v>
      </c>
      <c r="M25" s="108">
        <f t="shared" si="0"/>
        <v>2.1368675933101065</v>
      </c>
    </row>
    <row r="26" spans="1:13">
      <c r="A26" s="49">
        <v>241306</v>
      </c>
      <c r="B26" s="50"/>
      <c r="C26" s="93">
        <f>((data!C26-data!C25)/data!C25)*100</f>
        <v>-6.0774789716858191</v>
      </c>
      <c r="D26" s="93">
        <f>((data!D26-data!D25)/data!D25)*100</f>
        <v>0.98135426889106958</v>
      </c>
      <c r="E26" s="93">
        <f>((data!E26-data!E25)/data!E25)*100</f>
        <v>7.3303167420814423</v>
      </c>
      <c r="F26" s="93">
        <f>((data!F26-data!F25)/data!F25)*100</f>
        <v>-1.4692378328742044</v>
      </c>
      <c r="G26" s="93">
        <f>((data!G26-data!G25)/data!G25)*100</f>
        <v>0.71647901740020759</v>
      </c>
      <c r="H26" s="93">
        <f>((data!H26-data!H25)/data!H25)*100</f>
        <v>1.9455252918287937</v>
      </c>
      <c r="I26" s="94"/>
      <c r="J26" s="93">
        <f>((data!J26-data!J25)/data!J25)*100</f>
        <v>0.10321739348497161</v>
      </c>
      <c r="K26" s="93">
        <f>((data!K26-data!K25)/data!K25)*100</f>
        <v>9.8231827111992673E-2</v>
      </c>
      <c r="M26" s="108">
        <f t="shared" si="0"/>
        <v>0.45355096702980685</v>
      </c>
    </row>
    <row r="27" spans="1:13">
      <c r="A27" s="49">
        <v>241336</v>
      </c>
      <c r="B27" s="50"/>
      <c r="C27" s="93">
        <f>((data!C27-data!C26)/data!C26)*100</f>
        <v>11.339556004036327</v>
      </c>
      <c r="D27" s="93">
        <f>((data!D27-data!D26)/data!D26)*100</f>
        <v>0.38872691933915593</v>
      </c>
      <c r="E27" s="93">
        <f>((data!E27-data!E26)/data!E26)*100</f>
        <v>-2.7824620573355796</v>
      </c>
      <c r="F27" s="93">
        <f>((data!F27-data!F26)/data!F26)*100</f>
        <v>-0.37278657968312345</v>
      </c>
      <c r="G27" s="93">
        <f>((data!G27-data!G26)/data!G26)*100</f>
        <v>0</v>
      </c>
      <c r="H27" s="93">
        <f>((data!H27-data!H26)/data!H26)*100</f>
        <v>-4.7073791348600365</v>
      </c>
      <c r="I27" s="94"/>
      <c r="J27" s="93">
        <f>((data!J27-data!J26)/data!J26)*100</f>
        <v>1.2318203043426801</v>
      </c>
      <c r="K27" s="93">
        <f>((data!K27-data!K26)/data!K26)*100</f>
        <v>0.19627085377820278</v>
      </c>
      <c r="M27" s="108">
        <f t="shared" si="0"/>
        <v>0.66171828870220306</v>
      </c>
    </row>
    <row r="28" spans="1:13">
      <c r="A28" s="49">
        <v>241367</v>
      </c>
      <c r="B28" s="50"/>
      <c r="C28" s="93">
        <f>((data!C28-data!C27)/data!C27)*100</f>
        <v>7.5110456553755522</v>
      </c>
      <c r="D28" s="93">
        <f>((data!D28-data!D27)/data!D27)*100</f>
        <v>-1.2584704743465607</v>
      </c>
      <c r="E28" s="93">
        <f>((data!E28-data!E27)/data!E27)*100</f>
        <v>24.804856895056382</v>
      </c>
      <c r="F28" s="93">
        <f>((data!F28-data!F27)/data!F27)*100</f>
        <v>1.2160898035547212</v>
      </c>
      <c r="G28" s="93">
        <f>((data!G28-data!G27)/data!G27)*100</f>
        <v>0.50813008130081294</v>
      </c>
      <c r="H28" s="93">
        <f>((data!H28-data!H27)/data!H27)*100</f>
        <v>6.6755674232309739</v>
      </c>
      <c r="I28" s="94"/>
      <c r="J28" s="93">
        <f>((data!J28-data!J27)/data!J27)*100</f>
        <v>0.23924842142565997</v>
      </c>
      <c r="K28" s="93">
        <f>((data!K28-data!K27)/data!K27)*100</f>
        <v>9.7943192948098459E-2</v>
      </c>
      <c r="M28" s="108">
        <f t="shared" si="0"/>
        <v>4.9743013748182046</v>
      </c>
    </row>
    <row r="29" spans="1:13" s="10" customFormat="1">
      <c r="A29" s="49">
        <v>241397</v>
      </c>
      <c r="B29" s="51"/>
      <c r="C29" s="95">
        <f>((data!C29-data!C28)/data!C28)*100</f>
        <v>2.0231822971548996</v>
      </c>
      <c r="D29" s="95">
        <f>((data!D29-data!D28)/data!D28)*100</f>
        <v>0.78431372549019329</v>
      </c>
      <c r="E29" s="95">
        <f>((data!E29-data!E28)/data!E28)*100</f>
        <v>1.4593467685892942</v>
      </c>
      <c r="F29" s="95">
        <f>((data!F29-data!F28)/data!F28)*100</f>
        <v>0</v>
      </c>
      <c r="G29" s="95">
        <f>((data!G29-data!G28)/data!G28)*100</f>
        <v>0.40444893832152823</v>
      </c>
      <c r="H29" s="93">
        <f>((data!H29-data!H28)/data!H28)*100</f>
        <v>9.386733416770964</v>
      </c>
      <c r="I29" s="94"/>
      <c r="J29" s="95">
        <f>((data!J29-data!J28)/data!J28)*100</f>
        <v>0.19552388551384595</v>
      </c>
      <c r="K29" s="95">
        <f>((data!K29-data!K28)/data!K28)*100</f>
        <v>9.7847358121325168E-2</v>
      </c>
      <c r="L29" s="38"/>
      <c r="M29" s="108">
        <f t="shared" si="0"/>
        <v>1.7939245487452564</v>
      </c>
    </row>
    <row r="30" spans="1:13">
      <c r="A30" s="46">
        <v>241428</v>
      </c>
      <c r="B30" s="50"/>
      <c r="C30" s="93">
        <f>((data!C30-data!C29)/data!C29)*100</f>
        <v>-4.8956827101838467</v>
      </c>
      <c r="D30" s="93">
        <f>((data!D30-data!D29)/data!D29)*100</f>
        <v>-1.6536964980544775</v>
      </c>
      <c r="E30" s="93">
        <f>((data!E30-data!E29)/data!E29)*100</f>
        <v>-25.547945205479451</v>
      </c>
      <c r="F30" s="93">
        <f>((data!F30-data!F29)/data!F29)*100</f>
        <v>1.1090573012939027</v>
      </c>
      <c r="G30" s="93">
        <f>((data!G30-data!G29)/data!G29)*100</f>
        <v>0.80563947633433763</v>
      </c>
      <c r="H30" s="93">
        <f>((data!H30-data!H29)/data!H29)*100</f>
        <v>-0.91533180778033341</v>
      </c>
      <c r="I30" s="94"/>
      <c r="J30" s="93">
        <f>((data!J30-data!J29)/data!J29)*100</f>
        <v>-1.8725779682253274E-3</v>
      </c>
      <c r="K30" s="93">
        <f>((data!K30-data!K29)/data!K29)*100</f>
        <v>0</v>
      </c>
      <c r="M30" s="108">
        <f t="shared" si="0"/>
        <v>-3.8874790027297612</v>
      </c>
    </row>
    <row r="31" spans="1:13">
      <c r="A31" s="49">
        <v>241459</v>
      </c>
      <c r="B31" s="50"/>
      <c r="C31" s="93">
        <f>((data!C31-data!C30)/data!C30)*100</f>
        <v>-2.8236316246741966</v>
      </c>
      <c r="D31" s="93">
        <f>((data!D31-data!D30)/data!D30)*100</f>
        <v>1.0880316518298798</v>
      </c>
      <c r="E31" s="93">
        <f>((data!E31-data!E30)/data!E30)*100</f>
        <v>4.1398344066237351</v>
      </c>
      <c r="F31" s="93">
        <f>((data!F31-data!F30)/data!F30)*100</f>
        <v>0.27422303473491511</v>
      </c>
      <c r="G31" s="93">
        <f>((data!G31-data!G30)/data!G30)*100</f>
        <v>0.19980019980020267</v>
      </c>
      <c r="H31" s="93">
        <f>((data!H31-data!H30)/data!H30)*100</f>
        <v>-0.23094688221707696</v>
      </c>
      <c r="I31" s="94"/>
      <c r="J31" s="93">
        <f>((data!J31-data!J30)/data!J30)*100</f>
        <v>0.24245410866083045</v>
      </c>
      <c r="K31" s="93">
        <f>((data!K31-data!K30)/data!K30)*100</f>
        <v>-0.19550342130987569</v>
      </c>
      <c r="M31" s="108">
        <f t="shared" si="0"/>
        <v>0.33678268418105173</v>
      </c>
    </row>
    <row r="32" spans="1:13">
      <c r="A32" s="49">
        <v>241487</v>
      </c>
      <c r="B32" s="50"/>
      <c r="C32" s="93">
        <f>((data!C32-data!C31)/data!C31)*100</f>
        <v>19.702726866338846</v>
      </c>
      <c r="D32" s="93">
        <f>((data!D32-data!D31)/data!D31)*100</f>
        <v>-1.2720156555772966</v>
      </c>
      <c r="E32" s="93">
        <f>((data!E32-data!E31)/data!E31)*100</f>
        <v>18.992932862190802</v>
      </c>
      <c r="F32" s="93">
        <f>((data!F32-data!F31)/data!F31)*100</f>
        <v>-1.1850501367365516</v>
      </c>
      <c r="G32" s="93">
        <f>((data!G32-data!G31)/data!G31)*100</f>
        <v>0.29910269192422445</v>
      </c>
      <c r="H32" s="93">
        <f>((data!H32-data!H31)/data!H31)*100</f>
        <v>14.467592592592593</v>
      </c>
      <c r="I32" s="94"/>
      <c r="J32" s="93">
        <f>((data!J32-data!J31)/data!J31)*100</f>
        <v>0.48983123337773843</v>
      </c>
      <c r="K32" s="93">
        <f>((data!K32-data!K31)/data!K31)*100</f>
        <v>-9.794319294808454E-2</v>
      </c>
      <c r="M32" s="108">
        <f t="shared" si="0"/>
        <v>6.4246471576452846</v>
      </c>
    </row>
    <row r="33" spans="1:13">
      <c r="A33" s="49">
        <v>241518</v>
      </c>
      <c r="B33" s="50"/>
      <c r="C33" s="93">
        <f>((data!C33-data!C32)/data!C32)*100</f>
        <v>-22.070768368966483</v>
      </c>
      <c r="D33" s="93">
        <f>((data!D33-data!D32)/data!D32)*100</f>
        <v>1.2884043607532181</v>
      </c>
      <c r="E33" s="93">
        <f>((data!E33-data!E32)/data!E32)*100</f>
        <v>-20.415738678544905</v>
      </c>
      <c r="F33" s="93">
        <f>((data!F33-data!F32)/data!F32)*100</f>
        <v>9.2250922509219846E-2</v>
      </c>
      <c r="G33" s="93">
        <f>((data!G33-data!G32)/data!G32)*100</f>
        <v>0.39761431411531384</v>
      </c>
      <c r="H33" s="93">
        <f>((data!H33-data!H32)/data!H32)*100</f>
        <v>-13.751263902932262</v>
      </c>
      <c r="I33" s="94"/>
      <c r="J33" s="93">
        <f>((data!J33-data!J32)/data!J32)*100</f>
        <v>1.1018847101021725</v>
      </c>
      <c r="K33" s="93">
        <f>((data!K33-data!K32)/data!K32)*100</f>
        <v>-0.19607843137255179</v>
      </c>
      <c r="M33" s="108">
        <f t="shared" si="0"/>
        <v>-6.6942118842920335</v>
      </c>
    </row>
    <row r="34" spans="1:13">
      <c r="A34" s="49">
        <v>241548</v>
      </c>
      <c r="B34" s="50"/>
      <c r="C34" s="93">
        <f>((data!C34-data!C33)/data!C33)*100</f>
        <v>19.839463280220436</v>
      </c>
      <c r="D34" s="93">
        <f>((data!D34-data!D33)/data!D33)*100</f>
        <v>-0.58708414872799264</v>
      </c>
      <c r="E34" s="93">
        <f>((data!E34-data!E33)/data!E33)*100</f>
        <v>15.485074626865666</v>
      </c>
      <c r="F34" s="93">
        <f>((data!F34-data!F33)/data!F33)*100</f>
        <v>1.6589861751152049</v>
      </c>
      <c r="G34" s="93">
        <f>((data!G34-data!G33)/data!G33)*100</f>
        <v>0.19801980198020083</v>
      </c>
      <c r="H34" s="93">
        <f>((data!H34-data!H33)/data!H33)*100</f>
        <v>11.137162954279017</v>
      </c>
      <c r="I34" s="94"/>
      <c r="J34" s="93">
        <f>((data!J34-data!J33)/data!J33)*100</f>
        <v>-0.90048764720625762</v>
      </c>
      <c r="K34" s="93">
        <f>((data!K34-data!K33)/data!K33)*100</f>
        <v>-9.8231827111978698E-2</v>
      </c>
      <c r="M34" s="108">
        <f t="shared" si="0"/>
        <v>5.8416129019267871</v>
      </c>
    </row>
    <row r="35" spans="1:13">
      <c r="A35" s="49">
        <v>241579</v>
      </c>
      <c r="B35" s="50"/>
      <c r="C35" s="93">
        <f>((data!C35-data!C34)/data!C34)*100</f>
        <v>1.0196940917724682</v>
      </c>
      <c r="D35" s="93">
        <f>((data!D35-data!D34)/data!D34)*100</f>
        <v>1.0826771653543392</v>
      </c>
      <c r="E35" s="93">
        <f>((data!E35-data!E34)/data!E34)*100</f>
        <v>7.1082390953150218</v>
      </c>
      <c r="F35" s="93">
        <f>((data!F35-data!F34)/data!F34)*100</f>
        <v>-9.0661831368988505E-2</v>
      </c>
      <c r="G35" s="93">
        <f>((data!G35-data!G34)/data!G34)*100</f>
        <v>-0.29644268774703275</v>
      </c>
      <c r="H35" s="93">
        <f>((data!H35-data!H34)/data!H34)*100</f>
        <v>-3.1645569620253164</v>
      </c>
      <c r="I35" s="94"/>
      <c r="J35" s="93">
        <f>((data!J35-data!J34)/data!J34)*100</f>
        <v>0.77693491558790928</v>
      </c>
      <c r="K35" s="93">
        <f>((data!K35-data!K34)/data!K34)*100</f>
        <v>-9.8328416912496081E-2</v>
      </c>
      <c r="M35" s="108">
        <f t="shared" si="0"/>
        <v>0.79219442124698802</v>
      </c>
    </row>
    <row r="36" spans="1:13">
      <c r="A36" s="49">
        <v>241609</v>
      </c>
      <c r="B36" s="50"/>
      <c r="C36" s="93">
        <f>((data!C36-data!C35)/data!C35)*100</f>
        <v>-11.410192973775359</v>
      </c>
      <c r="D36" s="93">
        <f>((data!D36-data!D35)/data!D35)*100</f>
        <v>1.7526777020447879</v>
      </c>
      <c r="E36" s="93">
        <f>((data!E36-data!E35)/data!E35)*100</f>
        <v>-9.0497737556561084</v>
      </c>
      <c r="F36" s="93">
        <f>((data!F36-data!F35)/data!F35)*100</f>
        <v>0.36297640653356761</v>
      </c>
      <c r="G36" s="93">
        <f>((data!G36-data!G35)/data!G35)*100</f>
        <v>-0.2973240832507546</v>
      </c>
      <c r="H36" s="93">
        <f>((data!H36-data!H35)/data!H35)*100</f>
        <v>10.675381263616556</v>
      </c>
      <c r="I36" s="94"/>
      <c r="J36" s="93">
        <f>((data!J36-data!J35)/data!J35)*100</f>
        <v>0.16143723715576128</v>
      </c>
      <c r="K36" s="93">
        <f>((data!K36-data!K35)/data!K35)*100</f>
        <v>0</v>
      </c>
      <c r="M36" s="108">
        <f t="shared" si="0"/>
        <v>-0.97560227541644329</v>
      </c>
    </row>
    <row r="37" spans="1:13">
      <c r="A37" s="49">
        <v>241640</v>
      </c>
      <c r="B37" s="50"/>
      <c r="C37" s="93">
        <f>((data!C37-data!C36)/data!C36)*100</f>
        <v>20.531724754244863</v>
      </c>
      <c r="D37" s="93">
        <f>((data!D37-data!D36)/data!D36)*100</f>
        <v>1.052631578947363</v>
      </c>
      <c r="E37" s="93">
        <f>((data!E37-data!E36)/data!E36)*100</f>
        <v>4.3946932006633599</v>
      </c>
      <c r="F37" s="93">
        <f>((data!F37-data!F36)/data!F36)*100</f>
        <v>0.72332730560579694</v>
      </c>
      <c r="G37" s="93">
        <f>((data!G37-data!G36)/data!G36)*100</f>
        <v>0</v>
      </c>
      <c r="H37" s="93">
        <f>((data!H37-data!H36)/data!H36)*100</f>
        <v>6.2007874015748143</v>
      </c>
      <c r="I37" s="94"/>
      <c r="J37" s="93">
        <f>((data!J37-data!J36)/data!J36)*100</f>
        <v>0.64635281324554994</v>
      </c>
      <c r="K37" s="93">
        <f>((data!K37-data!K36)/data!K36)*100</f>
        <v>-9.84251968503881E-2</v>
      </c>
      <c r="M37" s="108">
        <f t="shared" si="0"/>
        <v>4.1813864821789197</v>
      </c>
    </row>
    <row r="38" spans="1:13">
      <c r="A38" s="49">
        <v>241671</v>
      </c>
      <c r="B38" s="50"/>
      <c r="C38" s="93">
        <f>((data!C38-data!C37)/data!C37)*100</f>
        <v>-3.4754402224281744</v>
      </c>
      <c r="D38" s="93">
        <f>((data!D38-data!D37)/data!D37)*100</f>
        <v>0.47348484848484851</v>
      </c>
      <c r="E38" s="93">
        <f>((data!E38-data!E37)/data!E37)*100</f>
        <v>-0.31771247021446042</v>
      </c>
      <c r="F38" s="93">
        <f>((data!F38-data!F37)/data!F37)*100</f>
        <v>-1.0771992818671479</v>
      </c>
      <c r="G38" s="93">
        <f>((data!G38-data!G37)/data!G37)*100</f>
        <v>0.19880715705765692</v>
      </c>
      <c r="H38" s="93">
        <f>((data!H38-data!H37)/data!H37)*100</f>
        <v>-6.487488415199258</v>
      </c>
      <c r="I38" s="94"/>
      <c r="J38" s="93">
        <f>((data!J38-data!J37)/data!J37)*100</f>
        <v>6.5075692546658764E-2</v>
      </c>
      <c r="K38" s="93">
        <f>((data!K38-data!K37)/data!K37)*100</f>
        <v>0</v>
      </c>
      <c r="M38" s="108">
        <f t="shared" si="0"/>
        <v>-1.3275590864524844</v>
      </c>
    </row>
    <row r="39" spans="1:13">
      <c r="A39" s="49">
        <v>241701</v>
      </c>
      <c r="B39" s="50"/>
      <c r="C39" s="93">
        <f>((data!C39-data!C38)/data!C38)*100</f>
        <v>2.9572731637061929</v>
      </c>
      <c r="D39" s="93">
        <f>((data!D39-data!D38)/data!D38)*100</f>
        <v>0.56550424128181775</v>
      </c>
      <c r="E39" s="93">
        <f>((data!E39-data!E38)/data!E38)*100</f>
        <v>1.5139442231075744</v>
      </c>
      <c r="F39" s="93">
        <f>((data!F39-data!F38)/data!F38)*100</f>
        <v>2.7223230490018149</v>
      </c>
      <c r="G39" s="93">
        <f>((data!G39-data!G38)/data!G38)*100</f>
        <v>9.9206349206357652E-2</v>
      </c>
      <c r="H39" s="93">
        <f>((data!H39-data!H38)/data!H38)*100</f>
        <v>2.6759167492566784</v>
      </c>
      <c r="I39" s="94"/>
      <c r="J39" s="93">
        <f>((data!J39-data!J38)/data!J38)*100</f>
        <v>-0.11027815455078775</v>
      </c>
      <c r="K39" s="93">
        <f>((data!K39-data!K38)/data!K38)*100</f>
        <v>-9.8522167487679127E-2</v>
      </c>
      <c r="M39" s="108">
        <f t="shared" ref="M39:M70" si="1">AVERAGE(C39:L39)</f>
        <v>1.290670931690246</v>
      </c>
    </row>
    <row r="40" spans="1:13">
      <c r="A40" s="49">
        <v>241732</v>
      </c>
      <c r="B40" s="50"/>
      <c r="C40" s="93">
        <f>((data!C40-data!C39)/data!C39)*100</f>
        <v>18.194535111442693</v>
      </c>
      <c r="D40" s="93">
        <f>((data!D40-data!D39)/data!D39)*100</f>
        <v>0.65604498594189586</v>
      </c>
      <c r="E40" s="93">
        <f>((data!E40-data!E39)/data!E39)*100</f>
        <v>20.879120879120876</v>
      </c>
      <c r="F40" s="93">
        <f>((data!F40-data!F39)/data!F39)*100</f>
        <v>-1.2367491166077789</v>
      </c>
      <c r="G40" s="93">
        <f>((data!G40-data!G39)/data!G39)*100</f>
        <v>-0.39643211100099673</v>
      </c>
      <c r="H40" s="93">
        <f>((data!H40-data!H39)/data!H39)*100</f>
        <v>3.5714285714285747</v>
      </c>
      <c r="I40" s="94"/>
      <c r="J40" s="93">
        <f>((data!J40-data!J39)/data!J39)*100</f>
        <v>7.9337908325764345E-2</v>
      </c>
      <c r="K40" s="93">
        <f>((data!K40-data!K39)/data!K39)*100</f>
        <v>-9.8619329388568558E-2</v>
      </c>
      <c r="M40" s="108">
        <f t="shared" si="1"/>
        <v>5.2060833624078082</v>
      </c>
    </row>
    <row r="41" spans="1:13" s="10" customFormat="1">
      <c r="A41" s="49">
        <v>241762</v>
      </c>
      <c r="B41" s="51"/>
      <c r="C41" s="95">
        <f>((data!C41-data!C40)/data!C40)*100</f>
        <v>-7.6771342906738207</v>
      </c>
      <c r="D41" s="95">
        <f>((data!D41-data!D40)/data!D40)*100</f>
        <v>-1.3966480446927374</v>
      </c>
      <c r="E41" s="95">
        <f>((data!E41-data!E40)/data!E40)*100</f>
        <v>-2.72727272727272</v>
      </c>
      <c r="F41" s="95">
        <f>((data!F41-data!F40)/data!F40)*100</f>
        <v>-2.1466905187835348</v>
      </c>
      <c r="G41" s="95">
        <f>((data!G41-data!G40)/data!G40)*100</f>
        <v>-0.49751243781094528</v>
      </c>
      <c r="H41" s="93">
        <f>((data!H41-data!H40)/data!H40)*100</f>
        <v>7.5489282385834189</v>
      </c>
      <c r="I41" s="94"/>
      <c r="J41" s="95">
        <f>((data!J41-data!J40)/data!J40)*100</f>
        <v>2.4503185894615025E-2</v>
      </c>
      <c r="K41" s="95">
        <f>((data!K41-data!K40)/data!K40)*100</f>
        <v>-9.8716683119441581E-2</v>
      </c>
      <c r="L41" s="38"/>
      <c r="M41" s="108">
        <f t="shared" si="1"/>
        <v>-0.87131790973439571</v>
      </c>
    </row>
    <row r="42" spans="1:13">
      <c r="A42" s="46">
        <v>241793</v>
      </c>
      <c r="B42" s="50"/>
      <c r="C42" s="93">
        <f>((data!C42-data!C41)/data!C41)*100</f>
        <v>-0.7007948038629177</v>
      </c>
      <c r="D42" s="93">
        <f>((data!D42-data!D41)/data!D41)*100</f>
        <v>-1.6997167138810303</v>
      </c>
      <c r="E42" s="93">
        <f>((data!E42-data!E41)/data!E41)*100</f>
        <v>-22.897196261682247</v>
      </c>
      <c r="F42" s="93">
        <f>((data!F42-data!F41)/data!F41)*100</f>
        <v>2.1023765996343666</v>
      </c>
      <c r="G42" s="93">
        <f>((data!G42-data!G41)/data!G41)*100</f>
        <v>0.29999999999999716</v>
      </c>
      <c r="H42" s="93">
        <f>((data!H42-data!H41)/data!H41)*100</f>
        <v>-13.778162911611789</v>
      </c>
      <c r="I42" s="94"/>
      <c r="J42" s="93">
        <f>((data!J42-data!J41)/data!J41)*100</f>
        <v>-0.66430597078013509</v>
      </c>
      <c r="K42" s="93">
        <f>((data!K42-data!K41)/data!K41)*100</f>
        <v>0</v>
      </c>
      <c r="M42" s="108">
        <f t="shared" si="1"/>
        <v>-4.6672250077729691</v>
      </c>
    </row>
    <row r="43" spans="1:13">
      <c r="A43" s="49">
        <v>241824</v>
      </c>
      <c r="B43" s="50"/>
      <c r="C43" s="93">
        <f>((data!C43-data!C42)/data!C42)*100</f>
        <v>-9.4672519149668641</v>
      </c>
      <c r="D43" s="93">
        <f>((data!D43-data!D42)/data!D42)*100</f>
        <v>1.2487992315081762</v>
      </c>
      <c r="E43" s="93">
        <f>((data!E43-data!E42)/data!E42)*100</f>
        <v>2.2510822510822459</v>
      </c>
      <c r="F43" s="93">
        <f>((data!F43-data!F42)/data!F42)*100</f>
        <v>-1.4324082363473667</v>
      </c>
      <c r="G43" s="93">
        <f>((data!G43-data!G42)/data!G42)*100</f>
        <v>0.3988035892323088</v>
      </c>
      <c r="H43" s="93">
        <f>((data!H43-data!H42)/data!H42)*100</f>
        <v>-1.8090452261306504</v>
      </c>
      <c r="I43" s="94"/>
      <c r="J43" s="93">
        <f>((data!J43-data!J42)/data!J42)*100</f>
        <v>-0.54641056612969918</v>
      </c>
      <c r="K43" s="93">
        <f>((data!K43-data!K42)/data!K42)*100</f>
        <v>0</v>
      </c>
      <c r="M43" s="108">
        <f t="shared" si="1"/>
        <v>-1.1695538589689811</v>
      </c>
    </row>
    <row r="44" spans="1:13">
      <c r="A44" s="49">
        <v>241852</v>
      </c>
      <c r="B44" s="50"/>
      <c r="C44" s="93">
        <f>((data!C44-data!C43)/data!C43)*100</f>
        <v>20.752923281680768</v>
      </c>
      <c r="D44" s="93">
        <f>((data!D44-data!D43)/data!D43)*100</f>
        <v>-1.1385199240986743</v>
      </c>
      <c r="E44" s="93">
        <f>((data!E44-data!E43)/data!E43)*100</f>
        <v>19.729043183742601</v>
      </c>
      <c r="F44" s="93">
        <f>((data!F44-data!F43)/data!F43)*100</f>
        <v>9.0826521344240269E-2</v>
      </c>
      <c r="G44" s="93">
        <f>((data!G44-data!G43)/data!G43)*100</f>
        <v>0.39721946375371542</v>
      </c>
      <c r="H44" s="93">
        <f>((data!H44-data!H43)/data!H43)*100</f>
        <v>15.557830092118733</v>
      </c>
      <c r="I44" s="94"/>
      <c r="J44" s="93">
        <f>((data!J44-data!J43)/data!J43)*100</f>
        <v>3.7535091907481048E-2</v>
      </c>
      <c r="K44" s="93">
        <f>((data!K44-data!K43)/data!K43)*100</f>
        <v>9.8814229249006236E-2</v>
      </c>
      <c r="M44" s="108">
        <f t="shared" si="1"/>
        <v>6.9407089924622341</v>
      </c>
    </row>
    <row r="45" spans="1:13">
      <c r="A45" s="49">
        <v>241883</v>
      </c>
      <c r="B45" s="50"/>
      <c r="C45" s="93">
        <f>((data!C45-data!C44)/data!C44)*100</f>
        <v>-18.642733427806647</v>
      </c>
      <c r="D45" s="93">
        <f>((data!D45-data!D44)/data!D44)*100</f>
        <v>-2.2072936660268683</v>
      </c>
      <c r="E45" s="93">
        <f>((data!E45-data!E44)/data!E44)*100</f>
        <v>-20.650636492220652</v>
      </c>
      <c r="F45" s="93">
        <f>((data!F45-data!F44)/data!F44)*100</f>
        <v>0.54446460980035782</v>
      </c>
      <c r="G45" s="93">
        <f>((data!G45-data!G44)/data!G44)*100</f>
        <v>0.19782393669634307</v>
      </c>
      <c r="H45" s="93">
        <f>((data!H45-data!H44)/data!H44)*100</f>
        <v>-9.6545615589016887</v>
      </c>
      <c r="I45" s="94"/>
      <c r="J45" s="93">
        <f>((data!J45-data!J44)/data!J44)*100</f>
        <v>-0.58488058890485695</v>
      </c>
      <c r="K45" s="93">
        <f>((data!K45-data!K44)/data!K44)*100</f>
        <v>-9.8716683119441581E-2</v>
      </c>
      <c r="M45" s="108">
        <f t="shared" si="1"/>
        <v>-6.3870667338104319</v>
      </c>
    </row>
    <row r="46" spans="1:13">
      <c r="A46" s="49">
        <v>241913</v>
      </c>
      <c r="B46" s="50"/>
      <c r="C46" s="93">
        <f>((data!C46-data!C45)/data!C45)*100</f>
        <v>18.202051480549642</v>
      </c>
      <c r="D46" s="93">
        <f>((data!D46-data!D45)/data!D45)*100</f>
        <v>0.98135426889106958</v>
      </c>
      <c r="E46" s="93">
        <f>((data!E46-data!E45)/data!E45)*100</f>
        <v>10.338680926916217</v>
      </c>
      <c r="F46" s="93">
        <f>((data!F46-data!F45)/data!F45)*100</f>
        <v>-0.45126353790613716</v>
      </c>
      <c r="G46" s="93">
        <f>((data!G46-data!G45)/data!G45)*100</f>
        <v>-9.8716683119441581E-2</v>
      </c>
      <c r="H46" s="93">
        <f>((data!H46-data!H45)/data!H45)*100</f>
        <v>2.254901960784311</v>
      </c>
      <c r="I46" s="94"/>
      <c r="J46" s="93">
        <f>((data!J46-data!J45)/data!J45)*100</f>
        <v>0.11537634198329487</v>
      </c>
      <c r="K46" s="93">
        <f>((data!K46-data!K45)/data!K45)*100</f>
        <v>0</v>
      </c>
      <c r="M46" s="108">
        <f t="shared" si="1"/>
        <v>3.9177980947623694</v>
      </c>
    </row>
    <row r="47" spans="1:13">
      <c r="A47" s="49">
        <v>241944</v>
      </c>
      <c r="B47" s="50"/>
      <c r="C47" s="93">
        <f>((data!C47-data!C46)/data!C46)*100</f>
        <v>-5.6487924682767083</v>
      </c>
      <c r="D47" s="93">
        <f>((data!D47-data!D46)/data!D46)*100</f>
        <v>-1.5549076773566652</v>
      </c>
      <c r="E47" s="93">
        <f>((data!E47-data!E46)/data!E46)*100</f>
        <v>3.1502423263327994</v>
      </c>
      <c r="F47" s="93">
        <f>((data!F47-data!F46)/data!F46)*100</f>
        <v>-9.0661831368988505E-2</v>
      </c>
      <c r="G47" s="93">
        <f>((data!G47-data!G46)/data!G46)*100</f>
        <v>-9.881422924902028E-2</v>
      </c>
      <c r="H47" s="93">
        <f>((data!H47-data!H46)/data!H46)*100</f>
        <v>-6.2320230105465013</v>
      </c>
      <c r="I47" s="94"/>
      <c r="J47" s="93">
        <f>((data!J47-data!J46)/data!J46)*100</f>
        <v>4.4437065395738044E-2</v>
      </c>
      <c r="K47" s="93">
        <f>((data!K47-data!K46)/data!K46)*100</f>
        <v>0</v>
      </c>
      <c r="M47" s="108">
        <f t="shared" si="1"/>
        <v>-1.3038149781336681</v>
      </c>
    </row>
    <row r="48" spans="1:13">
      <c r="A48" s="49">
        <v>241974</v>
      </c>
      <c r="B48" s="50"/>
      <c r="C48" s="93">
        <f>((data!C48-data!C47)/data!C47)*100</f>
        <v>-1.6138828633405642</v>
      </c>
      <c r="D48" s="93">
        <f>((data!D48-data!D47)/data!D47)*100</f>
        <v>0.98716683119447179</v>
      </c>
      <c r="E48" s="93">
        <f>((data!E48-data!E47)/data!E47)*100</f>
        <v>-5.0900548159749412</v>
      </c>
      <c r="F48" s="93">
        <f>((data!F48-data!F47)/data!F47)*100</f>
        <v>2.0871143375680554</v>
      </c>
      <c r="G48" s="93">
        <f>((data!G48-data!G47)/data!G47)*100</f>
        <v>9.8911968348178558E-2</v>
      </c>
      <c r="H48" s="93">
        <f>((data!H48-data!H47)/data!H47)*100</f>
        <v>0.5112474437627812</v>
      </c>
      <c r="I48" s="94"/>
      <c r="J48" s="93">
        <f>((data!J48-data!J47)/data!J47)*100</f>
        <v>-0.48488102501525726</v>
      </c>
      <c r="K48" s="93">
        <f>((data!K48-data!K47)/data!K47)*100</f>
        <v>0</v>
      </c>
      <c r="M48" s="108">
        <f t="shared" si="1"/>
        <v>-0.43804726543215938</v>
      </c>
    </row>
    <row r="49" spans="1:13">
      <c r="A49" s="49">
        <v>242005</v>
      </c>
      <c r="B49" s="50"/>
      <c r="C49" s="93">
        <f>((data!C49-data!C48)/data!C48)*100</f>
        <v>0.35276479407355149</v>
      </c>
      <c r="D49" s="93">
        <f>((data!D49-data!D48)/data!D48)*100</f>
        <v>0.58651026392962713</v>
      </c>
      <c r="E49" s="93">
        <f>((data!E49-data!E48)/data!E48)*100</f>
        <v>-0.33003300330033469</v>
      </c>
      <c r="F49" s="93">
        <f>((data!F49-data!F48)/data!F48)*100</f>
        <v>-2.0444444444444416</v>
      </c>
      <c r="G49" s="93">
        <f>((data!G49-data!G48)/data!G48)*100</f>
        <v>-0.29644268774703275</v>
      </c>
      <c r="H49" s="93">
        <f>((data!H49-data!H48)/data!H48)*100</f>
        <v>-1.4242115971515681</v>
      </c>
      <c r="I49" s="94"/>
      <c r="J49" s="93">
        <f>((data!J49-data!J48)/data!J48)*100</f>
        <v>0.6849073187575534</v>
      </c>
      <c r="K49" s="93">
        <f>((data!K49-data!K48)/data!K48)*100</f>
        <v>-9.881422924902028E-2</v>
      </c>
      <c r="M49" s="108">
        <f t="shared" si="1"/>
        <v>-0.32122044814145817</v>
      </c>
    </row>
    <row r="50" spans="1:13">
      <c r="A50" s="49">
        <v>242036</v>
      </c>
      <c r="B50" s="50"/>
      <c r="C50" s="93">
        <f>((data!C50-data!C49)/data!C49)*100</f>
        <v>-6.5207839001669736</v>
      </c>
      <c r="D50" s="93">
        <f>((data!D50-data!D49)/data!D49)*100</f>
        <v>0.48590864917395532</v>
      </c>
      <c r="E50" s="93">
        <f>((data!E50-data!E49)/data!E49)*100</f>
        <v>-2.0695364238410598</v>
      </c>
      <c r="F50" s="93">
        <f>((data!F50-data!F49)/data!F49)*100</f>
        <v>0.45372050816696918</v>
      </c>
      <c r="G50" s="93">
        <f>((data!G50-data!G49)/data!G49)*100</f>
        <v>0.19821605550048427</v>
      </c>
      <c r="H50" s="93">
        <f>((data!H50-data!H49)/data!H49)*100</f>
        <v>-3.1991744066047558</v>
      </c>
      <c r="I50" s="94"/>
      <c r="J50" s="93">
        <f>((data!J50-data!J49)/data!J49)*100</f>
        <v>-0.33837040501173038</v>
      </c>
      <c r="K50" s="93">
        <f>((data!K50-data!K49)/data!K49)*100</f>
        <v>0</v>
      </c>
      <c r="M50" s="108">
        <f t="shared" si="1"/>
        <v>-1.3737524903478886</v>
      </c>
    </row>
    <row r="51" spans="1:13">
      <c r="A51" s="49">
        <v>242066</v>
      </c>
      <c r="B51" s="50"/>
      <c r="C51" s="93">
        <f>((data!C51-data!C50)/data!C50)*100</f>
        <v>17.363918398044561</v>
      </c>
      <c r="D51" s="93">
        <f>((data!D51-data!D50)/data!D50)*100</f>
        <v>-0.48355899419729204</v>
      </c>
      <c r="E51" s="93">
        <f>((data!E51-data!E50)/data!E50)*100</f>
        <v>2.5359256128486898</v>
      </c>
      <c r="F51" s="93">
        <f>((data!F51-data!F50)/data!F50)*100</f>
        <v>0.45167118337850043</v>
      </c>
      <c r="G51" s="93">
        <f>((data!G51-data!G50)/data!G50)*100</f>
        <v>-0.3956478733926721</v>
      </c>
      <c r="H51" s="93">
        <f>((data!H51-data!H50)/data!H50)*100</f>
        <v>0.74626865671642095</v>
      </c>
      <c r="I51" s="94"/>
      <c r="J51" s="93">
        <f>((data!J51-data!J50)/data!J50)*100</f>
        <v>-0.84425227071209619</v>
      </c>
      <c r="K51" s="93">
        <f>((data!K51-data!K50)/data!K50)*100</f>
        <v>9.8911968348178558E-2</v>
      </c>
      <c r="M51" s="108">
        <f t="shared" si="1"/>
        <v>2.4341545851292863</v>
      </c>
    </row>
    <row r="52" spans="1:13">
      <c r="A52" s="49">
        <v>242097</v>
      </c>
      <c r="B52" s="50"/>
      <c r="C52" s="93">
        <f>((data!C52-data!C51)/data!C51)*100</f>
        <v>-2.9157321371355334</v>
      </c>
      <c r="D52" s="93">
        <f>((data!D52-data!D51)/data!D51)*100</f>
        <v>-1.5549076773566652</v>
      </c>
      <c r="E52" s="93">
        <f>((data!E52-data!E51)/data!E51)*100</f>
        <v>15.416323165704867</v>
      </c>
      <c r="F52" s="93">
        <f>((data!F52-data!F51)/data!F51)*100</f>
        <v>-1.1690647482014362</v>
      </c>
      <c r="G52" s="93">
        <f>((data!G52-data!G51)/data!G51)*100</f>
        <v>0</v>
      </c>
      <c r="H52" s="93">
        <f>((data!H52-data!H51)/data!H51)*100</f>
        <v>2.5396825396825458</v>
      </c>
      <c r="I52" s="94"/>
      <c r="J52" s="93">
        <f>((data!J52-data!J51)/data!J51)*100</f>
        <v>0.5019319103877562</v>
      </c>
      <c r="K52" s="93">
        <f>((data!K52-data!K51)/data!K51)*100</f>
        <v>0</v>
      </c>
      <c r="M52" s="108">
        <f t="shared" si="1"/>
        <v>1.6022791316351919</v>
      </c>
    </row>
    <row r="53" spans="1:13">
      <c r="A53" s="49">
        <v>242127</v>
      </c>
      <c r="B53" s="51"/>
      <c r="C53" s="93">
        <f>((data!C53-data!C52)/data!C52)*100</f>
        <v>8.5891089108910901</v>
      </c>
      <c r="D53" s="93">
        <f>((data!D53-data!D52)/data!D52)*100</f>
        <v>-1.1846001974333691</v>
      </c>
      <c r="E53" s="93">
        <f>((data!E53-data!E52)/data!E52)*100</f>
        <v>-5.8571428571428488</v>
      </c>
      <c r="F53" s="93">
        <f>((data!F53-data!F52)/data!F52)*100</f>
        <v>9.0991810737028486E-2</v>
      </c>
      <c r="G53" s="93">
        <f>((data!G53-data!G52)/data!G52)*100</f>
        <v>0.39721946375371542</v>
      </c>
      <c r="H53" s="93">
        <f>((data!H53-data!H52)/data!H52)*100</f>
        <v>8.9783281733745994</v>
      </c>
      <c r="I53" s="94"/>
      <c r="J53" s="93">
        <f>((data!J53-data!J52)/data!J52)*100</f>
        <v>-0.23239798621112379</v>
      </c>
      <c r="K53" s="93">
        <f>((data!K53-data!K52)/data!K52)*100</f>
        <v>0</v>
      </c>
      <c r="M53" s="108">
        <f t="shared" si="1"/>
        <v>1.3476884147461365</v>
      </c>
    </row>
    <row r="54" spans="1:13">
      <c r="A54" s="49">
        <v>242158</v>
      </c>
      <c r="B54" s="50"/>
      <c r="C54" s="93">
        <f>((data!C54-data!C53)/data!C53)*100</f>
        <v>-3.5711572068991719</v>
      </c>
      <c r="D54" s="93">
        <f>((data!D54-data!D53)/data!D53)*100</f>
        <v>-0.69930069930068806</v>
      </c>
      <c r="E54" s="93">
        <f>((data!E54-data!E53)/data!E53)*100</f>
        <v>-15.098634294385436</v>
      </c>
      <c r="F54" s="93">
        <f>((data!F54-data!F53)/data!F53)*100</f>
        <v>2.0000000000000027</v>
      </c>
      <c r="G54" s="93">
        <f>((data!G54-data!G53)/data!G53)*100</f>
        <v>-9.8911968348164514E-2</v>
      </c>
      <c r="H54" s="93">
        <f>((data!H54-data!H53)/data!H53)*100</f>
        <v>-10.700757575757573</v>
      </c>
      <c r="I54" s="94"/>
      <c r="J54" s="93">
        <f>((data!J54-data!J53)/data!J53)*100</f>
        <v>-0.65535696551534184</v>
      </c>
      <c r="K54" s="93">
        <f>((data!K54-data!K53)/data!K53)*100</f>
        <v>-0.19762845849802652</v>
      </c>
      <c r="M54" s="108">
        <f t="shared" si="1"/>
        <v>-3.6277183960880501</v>
      </c>
    </row>
    <row r="55" spans="1:13">
      <c r="A55" s="49">
        <v>242189</v>
      </c>
      <c r="B55" s="50"/>
      <c r="C55" s="93">
        <f>((data!C55-data!C54)/data!C54)*100</f>
        <v>1.0401071625561422</v>
      </c>
      <c r="D55" s="93">
        <f>((data!D55-data!D54)/data!D54)*100</f>
        <v>-1.3078470824949813</v>
      </c>
      <c r="E55" s="93">
        <f>((data!E55-data!E54)/data!E54)*100</f>
        <v>-3.6639857015192212</v>
      </c>
      <c r="F55" s="93">
        <f>((data!F55-data!F54)/data!F54)*100</f>
        <v>-4.8128342245989355</v>
      </c>
      <c r="G55" s="93">
        <f>((data!G55-data!G54)/data!G54)*100</f>
        <v>-0.49504950495049505</v>
      </c>
      <c r="H55" s="93">
        <f>((data!H55-data!H54)/data!H54)*100</f>
        <v>-4.6659597030752824</v>
      </c>
      <c r="I55" s="94"/>
      <c r="J55" s="93">
        <f>((data!J55-data!J54)/data!J54)*100</f>
        <v>0.33622411509812322</v>
      </c>
      <c r="K55" s="93">
        <f>((data!K55-data!K54)/data!K54)*100</f>
        <v>-0.59405940594058848</v>
      </c>
      <c r="M55" s="108">
        <f t="shared" si="1"/>
        <v>-1.770425543115655</v>
      </c>
    </row>
    <row r="56" spans="1:13">
      <c r="A56" s="49">
        <v>242217</v>
      </c>
      <c r="B56" s="50"/>
      <c r="C56" s="93">
        <f>((data!C56-data!C55)/data!C55)*100</f>
        <v>11.261015363019574</v>
      </c>
      <c r="D56" s="93">
        <f>((data!D56-data!D55)/data!D55)*100</f>
        <v>-2.1406727828746122</v>
      </c>
      <c r="E56" s="93">
        <f>((data!E56-data!E55)/data!E55)*100</f>
        <v>2.2263450834879461</v>
      </c>
      <c r="F56" s="93">
        <f>((data!F56-data!F55)/data!F55)*100</f>
        <v>0.56179775280899669</v>
      </c>
      <c r="G56" s="93">
        <f>((data!G56-data!G55)/data!G55)*100</f>
        <v>-0.99502487562189057</v>
      </c>
      <c r="H56" s="93">
        <f>((data!H56-data!H55)/data!H55)*100</f>
        <v>-3.7819799777530654</v>
      </c>
      <c r="I56" s="94"/>
      <c r="J56" s="93">
        <f>((data!J56-data!J55)/data!J55)*100</f>
        <v>-3.9119691043517411</v>
      </c>
      <c r="K56" s="93">
        <f>((data!K56-data!K55)/data!K55)*100</f>
        <v>-1.1952191235059788</v>
      </c>
      <c r="M56" s="108">
        <f t="shared" si="1"/>
        <v>0.25303654190115343</v>
      </c>
    </row>
    <row r="57" spans="1:13">
      <c r="A57" s="49">
        <v>242248</v>
      </c>
      <c r="B57" s="50"/>
      <c r="C57" s="93">
        <f>((data!C57-data!C56)/data!C56)*100</f>
        <v>-29.662858344431204</v>
      </c>
      <c r="D57" s="93">
        <f>((data!D57-data!D56)/data!D56)*100</f>
        <v>-7.5000000000000027</v>
      </c>
      <c r="E57" s="93">
        <f>((data!E57-data!E56)/data!E56)*100</f>
        <v>-36.388384754991023</v>
      </c>
      <c r="F57" s="93">
        <f>((data!F57-data!F56)/data!F56)*100</f>
        <v>-3.8175046554934902</v>
      </c>
      <c r="G57" s="93">
        <f>((data!G57-data!G56)/data!G56)*100</f>
        <v>-0.60301507537687871</v>
      </c>
      <c r="H57" s="93">
        <f>((data!H57-data!H56)/data!H56)*100</f>
        <v>-36.416184971098261</v>
      </c>
      <c r="I57" s="94"/>
      <c r="J57" s="93">
        <f>((data!J57-data!J56)/data!J56)*100</f>
        <v>-13.187752931490088</v>
      </c>
      <c r="K57" s="93">
        <f>((data!K57-data!K56)/data!K56)*100</f>
        <v>-1.3104838709677391</v>
      </c>
      <c r="M57" s="108">
        <f t="shared" si="1"/>
        <v>-16.110773075481088</v>
      </c>
    </row>
    <row r="58" spans="1:13">
      <c r="A58" s="49">
        <v>242278</v>
      </c>
      <c r="B58" s="50"/>
      <c r="C58" s="93">
        <f>((data!C58-data!C57)/data!C57)*100</f>
        <v>0.85700049825610369</v>
      </c>
      <c r="D58" s="93">
        <f>((data!D58-data!D57)/data!D57)*100</f>
        <v>3.0405405405405439</v>
      </c>
      <c r="E58" s="93">
        <f>((data!E58-data!E57)/data!E57)*100</f>
        <v>20.256776034236982</v>
      </c>
      <c r="F58" s="93">
        <f>((data!F58-data!F57)/data!F57)*100</f>
        <v>-2.6137463697967114</v>
      </c>
      <c r="G58" s="93">
        <f>((data!G58-data!G57)/data!G57)*100</f>
        <v>0</v>
      </c>
      <c r="H58" s="93">
        <f>((data!H58-data!H57)/data!H57)*100</f>
        <v>15.272727272727272</v>
      </c>
      <c r="I58" s="94"/>
      <c r="J58" s="93">
        <f>((data!J58-data!J57)/data!J57)*100</f>
        <v>1.6538180906531343</v>
      </c>
      <c r="K58" s="93">
        <f>((data!K58-data!K57)/data!K57)*100</f>
        <v>-0.10214504596527939</v>
      </c>
      <c r="M58" s="108">
        <f t="shared" si="1"/>
        <v>4.7956213775815053</v>
      </c>
    </row>
    <row r="59" spans="1:13">
      <c r="A59" s="49">
        <v>242309</v>
      </c>
      <c r="B59" s="50"/>
      <c r="C59" s="93">
        <f>((data!C59-data!C58)/data!C58)*100</f>
        <v>-0.94852287323387019</v>
      </c>
      <c r="D59" s="93">
        <f>((data!D59-data!D58)/data!D58)*100</f>
        <v>-1.5300546448087493</v>
      </c>
      <c r="E59" s="93">
        <f>((data!E59-data!E58)/data!E58)*100</f>
        <v>22.894424673784101</v>
      </c>
      <c r="F59" s="93">
        <f>((data!F59-data!F58)/data!F58)*100</f>
        <v>4.5725646123260519</v>
      </c>
      <c r="G59" s="93">
        <f>((data!G59-data!G58)/data!G58)*100</f>
        <v>0.70778564206267802</v>
      </c>
      <c r="H59" s="93">
        <f>((data!H59-data!H58)/data!H58)*100</f>
        <v>17.507886435331233</v>
      </c>
      <c r="I59" s="94"/>
      <c r="J59" s="93">
        <f>((data!J59-data!J58)/data!J58)*100</f>
        <v>6.5530174359356108</v>
      </c>
      <c r="K59" s="93">
        <f>((data!K59-data!K58)/data!K58)*100</f>
        <v>0.6134969325153462</v>
      </c>
      <c r="M59" s="108">
        <f t="shared" si="1"/>
        <v>6.2963247767390493</v>
      </c>
    </row>
    <row r="60" spans="1:13">
      <c r="A60" s="49">
        <v>242339</v>
      </c>
      <c r="B60" s="50"/>
      <c r="C60" s="93">
        <f>((data!C60-data!C59)/data!C59)*100</f>
        <v>6.3042394014962593</v>
      </c>
      <c r="D60" s="93">
        <f>((data!D60-data!D59)/data!D59)*100</f>
        <v>3.2186459489456225</v>
      </c>
      <c r="E60" s="93">
        <f>((data!E60-data!E59)/data!E59)*100</f>
        <v>-1.3513513513513433</v>
      </c>
      <c r="F60" s="93">
        <f>((data!F60-data!F59)/data!F59)*100</f>
        <v>0.95057034220532322</v>
      </c>
      <c r="G60" s="93">
        <f>((data!G60-data!G59)/data!G59)*100</f>
        <v>0.60240963855422547</v>
      </c>
      <c r="H60" s="93">
        <f>((data!H60-data!H59)/data!H59)*100</f>
        <v>6.174496644295294</v>
      </c>
      <c r="I60" s="94"/>
      <c r="J60" s="93">
        <f>((data!J60-data!J59)/data!J59)*100</f>
        <v>3.7472132271539156</v>
      </c>
      <c r="K60" s="93">
        <f>((data!K60-data!K59)/data!K59)*100</f>
        <v>0.50813008130081294</v>
      </c>
      <c r="M60" s="108">
        <f t="shared" si="1"/>
        <v>2.5192942415750137</v>
      </c>
    </row>
    <row r="61" spans="1:13">
      <c r="A61" s="49">
        <v>242370</v>
      </c>
      <c r="B61" s="50"/>
      <c r="C61" s="93">
        <f>((data!C61-data!C60)/data!C60)*100</f>
        <v>-1.3230740358449846</v>
      </c>
      <c r="D61" s="93">
        <f>((data!D61-data!D60)/data!D60)*100</f>
        <v>1.6129032258064515</v>
      </c>
      <c r="E61" s="93">
        <f>((data!E61-data!E60)/data!E60)*100</f>
        <v>6.8493150684931505</v>
      </c>
      <c r="F61" s="93">
        <f>((data!F61-data!F60)/data!F60)*100</f>
        <v>-0.28248587570621198</v>
      </c>
      <c r="G61" s="93">
        <f>((data!G61-data!G60)/data!G60)*100</f>
        <v>0.29940119760478756</v>
      </c>
      <c r="H61" s="93">
        <f>((data!H61-data!H60)/data!H60)*100</f>
        <v>7.5853350189633382</v>
      </c>
      <c r="I61" s="94"/>
      <c r="J61" s="93">
        <f>((data!J61-data!J60)/data!J60)*100</f>
        <v>0.97794699533599139</v>
      </c>
      <c r="K61" s="93">
        <f>((data!K61-data!K60)/data!K60)*100</f>
        <v>0.20222446916075693</v>
      </c>
      <c r="M61" s="108">
        <f t="shared" si="1"/>
        <v>1.99019575797666</v>
      </c>
    </row>
    <row r="62" spans="1:13">
      <c r="A62" s="49">
        <v>242401</v>
      </c>
      <c r="B62" s="50"/>
      <c r="C62" s="93">
        <f>((data!C62-data!C61)/data!C61)*100</f>
        <v>-0.35184480791175349</v>
      </c>
      <c r="D62" s="93">
        <f>((data!D62-data!D61)/data!D61)*100</f>
        <v>-1.2698412698412729</v>
      </c>
      <c r="E62" s="93">
        <f>((data!E62-data!E61)/data!E61)*100</f>
        <v>7.3260073260073266</v>
      </c>
      <c r="F62" s="93">
        <f>((data!F62-data!F61)/data!F61)*100</f>
        <v>2.9272898961284177</v>
      </c>
      <c r="G62" s="93">
        <f>((data!G62-data!G61)/data!G61)*100</f>
        <v>0</v>
      </c>
      <c r="H62" s="93">
        <f>((data!H62-data!H61)/data!H61)*100</f>
        <v>4.9353701527614602</v>
      </c>
      <c r="I62" s="94"/>
      <c r="J62" s="93">
        <f>((data!J62-data!J61)/data!J61)*100</f>
        <v>1.2505875155933106E-2</v>
      </c>
      <c r="K62" s="93">
        <f>((data!K62-data!K61)/data!K61)*100</f>
        <v>0.10090817356206713</v>
      </c>
      <c r="M62" s="108">
        <f t="shared" si="1"/>
        <v>1.7100494182327721</v>
      </c>
    </row>
    <row r="63" spans="1:13">
      <c r="A63" s="49">
        <v>242431</v>
      </c>
      <c r="B63" s="50"/>
      <c r="C63" s="93">
        <f>((data!C63-data!C62)/data!C62)*100</f>
        <v>-1.4982345643668289</v>
      </c>
      <c r="D63" s="93">
        <f>((data!D63-data!D62)/data!D62)*100</f>
        <v>-1.5005359056805911</v>
      </c>
      <c r="E63" s="93">
        <f>((data!E63-data!E62)/data!E62)*100</f>
        <v>-2.7303754266211628</v>
      </c>
      <c r="F63" s="93">
        <f>((data!F63-data!F62)/data!F62)*100</f>
        <v>-0.64220183486238791</v>
      </c>
      <c r="G63" s="93">
        <f>((data!G63-data!G62)/data!G62)*100</f>
        <v>9.9502487562183384E-2</v>
      </c>
      <c r="H63" s="93">
        <f>((data!H63-data!H62)/data!H62)*100</f>
        <v>-0.55991041433370659</v>
      </c>
      <c r="I63" s="94"/>
      <c r="J63" s="93">
        <f>((data!J63-data!J62)/data!J62)*100</f>
        <v>0.80496504523956491</v>
      </c>
      <c r="K63" s="93">
        <f>((data!K63-data!K62)/data!K62)*100</f>
        <v>-0.10080645161291181</v>
      </c>
      <c r="M63" s="108">
        <f t="shared" si="1"/>
        <v>-0.76594963308448005</v>
      </c>
    </row>
    <row r="64" spans="1:13">
      <c r="A64" s="49">
        <v>242462</v>
      </c>
      <c r="B64" s="50"/>
      <c r="C64" s="93">
        <f>((data!C64-data!C63)/data!C63)*100</f>
        <v>4.3886843634954467</v>
      </c>
      <c r="D64" s="93">
        <f>((data!D64-data!D63)/data!D63)*100</f>
        <v>2.3939064200217501</v>
      </c>
      <c r="E64" s="93">
        <f>((data!E64-data!E63)/data!E63)*100</f>
        <v>20.000000000000011</v>
      </c>
      <c r="F64" s="93">
        <f>((data!F64-data!F63)/data!F63)*100</f>
        <v>0.46168051708217916</v>
      </c>
      <c r="G64" s="93">
        <f>((data!G64-data!G63)/data!G63)*100</f>
        <v>0.29821073558649241</v>
      </c>
      <c r="H64" s="93">
        <f>((data!H64-data!H63)/data!H63)*100</f>
        <v>4.8423423423423397</v>
      </c>
      <c r="I64" s="94"/>
      <c r="J64" s="93">
        <f>((data!J64-data!J63)/data!J63)*100</f>
        <v>0.35373384577534195</v>
      </c>
      <c r="K64" s="93">
        <f>((data!K64-data!K63)/data!K63)*100</f>
        <v>-0.1009081735620528</v>
      </c>
      <c r="M64" s="108">
        <f t="shared" si="1"/>
        <v>4.0797062563426891</v>
      </c>
    </row>
    <row r="65" spans="1:13" s="10" customFormat="1">
      <c r="A65" s="49">
        <v>242492</v>
      </c>
      <c r="B65" s="51"/>
      <c r="C65" s="95">
        <f>((data!C65-data!C64)/data!C64)*100</f>
        <v>-4.0928074245939676</v>
      </c>
      <c r="D65" s="95">
        <f>((data!D65-data!D64)/data!D64)*100</f>
        <v>-1.4877789585547201</v>
      </c>
      <c r="E65" s="95">
        <f>((data!E65-data!E64)/data!E64)*100</f>
        <v>6.6520467836257255</v>
      </c>
      <c r="F65" s="95">
        <f>((data!F65-data!F64)/data!F64)*100</f>
        <v>1.1948529411764681</v>
      </c>
      <c r="G65" s="95">
        <f>((data!G65-data!G64)/data!G64)*100</f>
        <v>0.2973240832507405</v>
      </c>
      <c r="H65" s="93">
        <f>((data!H65-data!H64)/data!H64)*100</f>
        <v>11.278195488721805</v>
      </c>
      <c r="I65" s="94"/>
      <c r="J65" s="95">
        <f>((data!J65-data!J64)/data!J64)*100</f>
        <v>1.3199205616718359</v>
      </c>
      <c r="K65" s="95">
        <f>((data!K65-data!K64)/data!K64)*100</f>
        <v>0.20202020202020488</v>
      </c>
      <c r="L65" s="38"/>
      <c r="M65" s="108">
        <f t="shared" si="1"/>
        <v>1.9204717096647614</v>
      </c>
    </row>
    <row r="66" spans="1:13">
      <c r="A66" s="46">
        <v>242523</v>
      </c>
      <c r="B66" s="50"/>
      <c r="C66" s="93">
        <f>((data!C66-data!C65)/data!C65)*100</f>
        <v>14.931294755177085</v>
      </c>
      <c r="D66" s="93">
        <f>((data!D66-data!D65)/data!D65)*100</f>
        <v>-1.725997842502706</v>
      </c>
      <c r="E66" s="93">
        <f>((data!E66-data!E65)/data!E65)*100</f>
        <v>-33.516106922549696</v>
      </c>
      <c r="F66" s="93">
        <f>((data!F66-data!F65)/data!F65)*100</f>
        <v>-9.0826521344227362E-2</v>
      </c>
      <c r="G66" s="93">
        <f>((data!G66-data!G65)/data!G65)*100</f>
        <v>0.69169960474308578</v>
      </c>
      <c r="H66" s="93">
        <f>((data!H66-data!H65)/data!H65)*100</f>
        <v>-20.077220077220076</v>
      </c>
      <c r="I66" s="94"/>
      <c r="J66" s="93">
        <f>((data!J66-data!J65)/data!J65)*100</f>
        <v>0.52784075312871492</v>
      </c>
      <c r="K66" s="93">
        <f>((data!K66-data!K65)/data!K65)*100</f>
        <v>0.1008064516128975</v>
      </c>
      <c r="M66" s="108">
        <f t="shared" si="1"/>
        <v>-4.8948137248693655</v>
      </c>
    </row>
    <row r="67" spans="1:13">
      <c r="A67" s="49">
        <v>242554</v>
      </c>
      <c r="B67" s="50"/>
      <c r="C67" s="93">
        <f>((data!C67-data!C66)/data!C66)*100</f>
        <v>-4.7739328113159889</v>
      </c>
      <c r="D67" s="93">
        <f>((data!D67-data!D66)/data!D66)*100</f>
        <v>0.98792535675082949</v>
      </c>
      <c r="E67" s="93">
        <f>((data!E67-data!E66)/data!E66)*100</f>
        <v>2.4742268041237172</v>
      </c>
      <c r="F67" s="93">
        <f>((data!F67-data!F66)/data!F66)*100</f>
        <v>0.90909090909090906</v>
      </c>
      <c r="G67" s="93">
        <f>((data!G67-data!G66)/data!G66)*100</f>
        <v>0.58881256133463622</v>
      </c>
      <c r="H67" s="93">
        <f>((data!H67-data!H66)/data!H66)*100</f>
        <v>9.7826086956521845</v>
      </c>
      <c r="I67" s="94"/>
      <c r="J67" s="93">
        <f>((data!J67-data!J66)/data!J66)*100</f>
        <v>-3.3042347358776323</v>
      </c>
      <c r="K67" s="93">
        <f>((data!K67-data!K66)/data!K66)*100</f>
        <v>0.30211480362537479</v>
      </c>
      <c r="M67" s="108">
        <f t="shared" si="1"/>
        <v>0.87082644792300379</v>
      </c>
    </row>
    <row r="68" spans="1:13">
      <c r="A68" s="49">
        <v>242583</v>
      </c>
      <c r="B68" s="50"/>
      <c r="C68" s="93">
        <f>((data!C68-data!C67)/data!C67)*100</f>
        <v>14.067197170645446</v>
      </c>
      <c r="D68" s="93">
        <f>((data!D68-data!D67)/data!D67)*100</f>
        <v>2.1739130434782608</v>
      </c>
      <c r="E68" s="93">
        <f>((data!E68-data!E67)/data!E67)*100</f>
        <v>25.553319919517094</v>
      </c>
      <c r="F68" s="93">
        <f>((data!F68-data!F67)/data!F67)*100</f>
        <v>0.90090090090090091</v>
      </c>
      <c r="G68" s="93">
        <f>((data!G68-data!G67)/data!G67)*100</f>
        <v>0.48780487804878048</v>
      </c>
      <c r="H68" s="93">
        <f>((data!H68-data!H67)/data!H67)*100</f>
        <v>19.801980198019802</v>
      </c>
      <c r="I68" s="94"/>
      <c r="J68" s="93">
        <f>((data!J68-data!J67)/data!J67)*100</f>
        <v>2.8977701174189279</v>
      </c>
      <c r="K68" s="93">
        <f>((data!K68-data!K67)/data!K67)*100</f>
        <v>0.50200803212851408</v>
      </c>
      <c r="M68" s="108">
        <f t="shared" si="1"/>
        <v>8.2981117825197153</v>
      </c>
    </row>
    <row r="69" spans="1:13">
      <c r="A69" s="49">
        <v>242614</v>
      </c>
      <c r="B69" s="50"/>
      <c r="C69" s="93">
        <f>((data!C69-data!C68)/data!C68)*100</f>
        <v>-26.695604991861092</v>
      </c>
      <c r="D69" s="93">
        <f>((data!D69-data!D68)/data!D68)*100</f>
        <v>-2.3404255319148968</v>
      </c>
      <c r="E69" s="93">
        <f>((data!E69-data!E68)/data!E68)*100</f>
        <v>-12.980769230769235</v>
      </c>
      <c r="F69" s="93">
        <f>((data!F69-data!F68)/data!F68)*100</f>
        <v>-0.3571428571428622</v>
      </c>
      <c r="G69" s="93">
        <f>((data!G69-data!G68)/data!G68)*100</f>
        <v>-0.19417475728155617</v>
      </c>
      <c r="H69" s="93">
        <f>((data!H69-data!H68)/data!H68)*100</f>
        <v>-19.100091827364565</v>
      </c>
      <c r="I69" s="94"/>
      <c r="J69" s="93">
        <f>((data!J69-data!J68)/data!J68)*100</f>
        <v>0.17594038151925195</v>
      </c>
      <c r="K69" s="93">
        <f>((data!K69-data!K68)/data!K68)*100</f>
        <v>0.59940059940060797</v>
      </c>
      <c r="M69" s="108">
        <f t="shared" si="1"/>
        <v>-7.6116085269267932</v>
      </c>
    </row>
    <row r="70" spans="1:13">
      <c r="A70" s="49">
        <v>242644</v>
      </c>
      <c r="B70" s="50"/>
      <c r="C70" s="93">
        <f>((data!C70-data!C69)/data!C69)*100</f>
        <v>24.542666807655706</v>
      </c>
      <c r="D70" s="93">
        <f>((data!D70-data!D69)/data!D69)*100</f>
        <v>1.0893246187363834</v>
      </c>
      <c r="E70" s="93">
        <f>((data!E70-data!E69)/data!E69)*100</f>
        <v>-3.4990791896869218</v>
      </c>
      <c r="F70" s="93">
        <f>((data!F70-data!F69)/data!F69)*100</f>
        <v>-0.35842293906809275</v>
      </c>
      <c r="G70" s="93">
        <f>((data!G70-data!G69)/data!G69)*100</f>
        <v>0.38910505836576431</v>
      </c>
      <c r="H70" s="93">
        <f>((data!H70-data!H69)/data!H69)*100</f>
        <v>-1.248581157775249</v>
      </c>
      <c r="I70" s="94"/>
      <c r="J70" s="93">
        <f>((data!J70-data!J69)/data!J69)*100</f>
        <v>0.88738995136908361</v>
      </c>
      <c r="K70" s="93">
        <f>((data!K70-data!K69)/data!K69)*100</f>
        <v>0.69513406156901969</v>
      </c>
      <c r="M70" s="108">
        <f t="shared" si="1"/>
        <v>2.8121921513957124</v>
      </c>
    </row>
    <row r="71" spans="1:13">
      <c r="A71" s="49">
        <v>242675</v>
      </c>
      <c r="B71" s="53"/>
      <c r="C71" s="93">
        <f>((data!C71-data!C70)/data!C70)*100</f>
        <v>1.0103582951265071</v>
      </c>
      <c r="D71" s="93">
        <f>((data!D71-data!D70)/data!D70)*100</f>
        <v>-2.1551724137931036</v>
      </c>
      <c r="E71" s="93">
        <f>((data!E71-data!E70)/data!E70)*100</f>
        <v>4.9427480916030602</v>
      </c>
      <c r="F71" s="93">
        <f>((data!F71-data!F70)/data!F70)*100</f>
        <v>0.26978417266186794</v>
      </c>
      <c r="G71" s="93">
        <f>((data!G71-data!G70)/data!G70)*100</f>
        <v>0.19379844961240586</v>
      </c>
      <c r="H71" s="93">
        <f>((data!H71-data!H70)/data!H70)*100</f>
        <v>2.6436781609195372</v>
      </c>
      <c r="I71" s="94"/>
      <c r="J71" s="93">
        <f>((data!J71-data!J70)/data!J70)*100</f>
        <v>0.36748252346044424</v>
      </c>
      <c r="K71" s="93">
        <f>((data!K71-data!K70)/data!K70)*100</f>
        <v>0.49309664694280081</v>
      </c>
      <c r="M71" s="108">
        <f t="shared" ref="M71:M102" si="2">AVERAGE(C71:L71)</f>
        <v>0.97072174081669005</v>
      </c>
    </row>
    <row r="72" spans="1:13">
      <c r="A72" s="49">
        <v>242705</v>
      </c>
      <c r="B72" s="53"/>
      <c r="C72" s="93">
        <f>((data!C72-data!C71)/data!C71)*100</f>
        <v>-5.9258636631083466</v>
      </c>
      <c r="D72" s="93">
        <f>((data!D72-data!D71)/data!D71)*100</f>
        <v>-1.6519823788546255</v>
      </c>
      <c r="E72" s="93">
        <f>((data!E72-data!E71)/data!E71)*100</f>
        <v>-14.548099654482632</v>
      </c>
      <c r="F72" s="93">
        <f>((data!F72-data!F71)/data!F71)*100</f>
        <v>-2.0627802690582935</v>
      </c>
      <c r="G72" s="93">
        <f>((data!G72-data!G71)/data!G71)*100</f>
        <v>9.6711798839452912E-2</v>
      </c>
      <c r="H72" s="93">
        <f>((data!H72-data!H71)/data!H71)*100</f>
        <v>-20.828667413213882</v>
      </c>
      <c r="I72" s="94"/>
      <c r="J72" s="93">
        <f>((data!J72-data!J71)/data!J71)*100</f>
        <v>0.45411413174721676</v>
      </c>
      <c r="K72" s="93">
        <f>((data!K72-data!K71)/data!K71)*100</f>
        <v>9.8135426889101388E-2</v>
      </c>
      <c r="M72" s="108">
        <f t="shared" si="2"/>
        <v>-5.5460540026552509</v>
      </c>
    </row>
    <row r="73" spans="1:13">
      <c r="A73" s="49">
        <v>242736</v>
      </c>
      <c r="B73" s="53"/>
      <c r="C73" s="93">
        <f>((data!C73-data!C72)/data!C72)*100</f>
        <v>2.2962830593280916</v>
      </c>
      <c r="D73" s="93">
        <f>((data!D73-data!D72)/data!D72)*100</f>
        <v>1.7917133258678708</v>
      </c>
      <c r="E73" s="93">
        <f>((data!E73-data!E72)/data!E72)*100</f>
        <v>-9.7680357522877284</v>
      </c>
      <c r="F73" s="93">
        <f>((data!F73-data!F72)/data!F72)*100</f>
        <v>-1.7399267399267453</v>
      </c>
      <c r="G73" s="93">
        <f>((data!G73-data!G72)/data!G72)*100</f>
        <v>-9.6618357487917222E-2</v>
      </c>
      <c r="H73" s="93">
        <f>((data!H73-data!H72)/data!H72)*100</f>
        <v>-8.0622347949080666</v>
      </c>
      <c r="I73" s="94"/>
      <c r="J73" s="93">
        <f>((data!J73-data!J72)/data!J72)*100</f>
        <v>-0.20767686198466567</v>
      </c>
      <c r="K73" s="93">
        <f>((data!K73-data!K72)/data!K72)*100</f>
        <v>-9.803921568626893E-2</v>
      </c>
      <c r="M73" s="108">
        <f t="shared" si="2"/>
        <v>-1.9855669171356787</v>
      </c>
    </row>
    <row r="74" spans="1:13">
      <c r="A74" s="49">
        <v>242767</v>
      </c>
      <c r="B74" s="53"/>
      <c r="C74" s="93">
        <f>((data!C74-data!C73)/data!C73)*100</f>
        <v>15.058083675430167</v>
      </c>
      <c r="D74" s="93">
        <f>((data!D74-data!D73)/data!D73)*100</f>
        <v>2.310231023102304</v>
      </c>
      <c r="E74" s="93">
        <f>((data!E74-data!E73)/data!E73)*100</f>
        <v>14.976415094339627</v>
      </c>
      <c r="F74" s="93">
        <f>((data!F74-data!F73)/data!F73)*100</f>
        <v>2.8890959925442763</v>
      </c>
      <c r="G74" s="93">
        <f>((data!G74-data!G73)/data!G73)*100</f>
        <v>0.38684719535782536</v>
      </c>
      <c r="H74" s="93">
        <f>((data!H74-data!H73)/data!H73)*100</f>
        <v>30.153846153846146</v>
      </c>
      <c r="I74" s="94"/>
      <c r="J74" s="93">
        <f>((data!J74-data!J73)/data!J73)*100</f>
        <v>-1.1852820317521247</v>
      </c>
      <c r="K74" s="93">
        <f>((data!K74-data!K73)/data!K73)*100</f>
        <v>-9.8135426889115335E-2</v>
      </c>
      <c r="M74" s="108">
        <f t="shared" si="2"/>
        <v>8.0613877094973887</v>
      </c>
    </row>
    <row r="75" spans="1:13">
      <c r="A75" s="49">
        <v>242797</v>
      </c>
      <c r="B75" s="53"/>
      <c r="C75" s="93">
        <f>((data!C75-data!C74)/data!C74)*100</f>
        <v>-5.966750170803917</v>
      </c>
      <c r="D75" s="93">
        <f>((data!D75-data!D74)/data!D74)*100</f>
        <v>2.1505376344086025</v>
      </c>
      <c r="E75" s="93">
        <f>((data!E75-data!E74)/data!E74)*100</f>
        <v>8.3076923076923013</v>
      </c>
      <c r="F75" s="93">
        <f>((data!F75-data!F74)/data!F74)*100</f>
        <v>0.63405797101448236</v>
      </c>
      <c r="G75" s="93">
        <f>((data!G75-data!G74)/data!G74)*100</f>
        <v>0.77071290944123039</v>
      </c>
      <c r="H75" s="93">
        <f>((data!H75-data!H74)/data!H74)*100</f>
        <v>9.4562647754137128</v>
      </c>
      <c r="I75" s="94"/>
      <c r="J75" s="93">
        <f>((data!J75-data!J74)/data!J74)*100</f>
        <v>1.3435446231408874</v>
      </c>
      <c r="K75" s="93">
        <f>((data!K75-data!K74)/data!K74)*100</f>
        <v>-0.29469548133595008</v>
      </c>
      <c r="M75" s="108">
        <f t="shared" si="2"/>
        <v>2.0501705711214187</v>
      </c>
    </row>
    <row r="76" spans="1:13">
      <c r="A76" s="49">
        <v>242828</v>
      </c>
      <c r="B76" s="53"/>
      <c r="C76" s="93">
        <f>((data!C76-data!C75)/data!C75)*100</f>
        <v>1.21901994025995</v>
      </c>
      <c r="D76" s="93">
        <f>((data!D76-data!D75)/data!D75)*100</f>
        <v>2.4210526315789442</v>
      </c>
      <c r="E76" s="93">
        <f>((data!E76-data!E75)/data!E75)*100</f>
        <v>27.367424242424249</v>
      </c>
      <c r="F76" s="93">
        <f>((data!F76-data!F75)/data!F75)*100</f>
        <v>0</v>
      </c>
      <c r="G76" s="93">
        <f>((data!G76-data!G75)/data!G75)*100</f>
        <v>0.19120458891013656</v>
      </c>
      <c r="H76" s="93">
        <f>((data!H76-data!H75)/data!H75)*100</f>
        <v>-1.2958963282937244</v>
      </c>
      <c r="I76" s="94"/>
      <c r="J76" s="93">
        <f>((data!J76-data!J75)/data!J75)*100</f>
        <v>0.67803817096383412</v>
      </c>
      <c r="K76" s="93">
        <f>((data!K76-data!K75)/data!K75)*100</f>
        <v>-0.39408866995074454</v>
      </c>
      <c r="M76" s="108">
        <f t="shared" si="2"/>
        <v>3.7733443219865803</v>
      </c>
    </row>
    <row r="77" spans="1:13" s="10" customFormat="1">
      <c r="A77" s="49">
        <v>242858</v>
      </c>
      <c r="B77" s="54"/>
      <c r="C77" s="95">
        <f>((data!C77-data!C76)/data!C76)*100</f>
        <v>4.9130642845748929</v>
      </c>
      <c r="D77" s="95">
        <f>((data!D77-data!D76)/data!D76)*100</f>
        <v>-2.1582733812949582</v>
      </c>
      <c r="E77" s="95">
        <f>((data!E77-data!E76)/data!E76)*100</f>
        <v>0.14869888475835585</v>
      </c>
      <c r="F77" s="95">
        <f>((data!F77-data!F76)/data!F76)*100</f>
        <v>1.5301530153015328</v>
      </c>
      <c r="G77" s="95">
        <f>((data!G77-data!G76)/data!G76)*100</f>
        <v>-9.5419847328238855E-2</v>
      </c>
      <c r="H77" s="93">
        <f>((data!H77-data!H76)/data!H76)*100</f>
        <v>23.960612691466071</v>
      </c>
      <c r="I77" s="94"/>
      <c r="J77" s="95">
        <f>((data!J77-data!J76)/data!J76)*100</f>
        <v>-0.29028784895514198</v>
      </c>
      <c r="K77" s="95">
        <f>((data!K77-data!K76)/data!K76)*100</f>
        <v>-0.3956478733926721</v>
      </c>
      <c r="L77" s="38"/>
      <c r="M77" s="108">
        <f t="shared" si="2"/>
        <v>3.4516124906412302</v>
      </c>
    </row>
    <row r="78" spans="1:13">
      <c r="A78" s="46">
        <v>242889</v>
      </c>
      <c r="C78" s="93">
        <f>((data!C78-data!C77)/data!C77)*100</f>
        <v>-2.0830165729055801</v>
      </c>
      <c r="D78" s="93">
        <f>((data!D78-data!D77)/data!D77)*100</f>
        <v>1.2605042016806753</v>
      </c>
      <c r="E78" s="93">
        <f>((data!E78-data!E77)/data!E77)*100</f>
        <v>-17.891610987379359</v>
      </c>
      <c r="F78" s="93">
        <f>((data!F78-data!F77)/data!F77)*100</f>
        <v>-0.62056737588652733</v>
      </c>
      <c r="G78" s="93">
        <f>((data!G78-data!G77)/data!G77)*100</f>
        <v>0.76408787010505941</v>
      </c>
      <c r="H78" s="93">
        <f>((data!H78-data!H77)/data!H77)*100</f>
        <v>-12.621359223300969</v>
      </c>
      <c r="I78" s="94"/>
      <c r="J78" s="93">
        <f>((data!J78-data!J77)/data!J77)*100</f>
        <v>-0.38479665435715144</v>
      </c>
      <c r="K78" s="93">
        <f>((data!K78-data!K77)/data!K77)*100</f>
        <v>-0.49652432969215493</v>
      </c>
      <c r="M78" s="108">
        <f t="shared" si="2"/>
        <v>-4.0091603839670009</v>
      </c>
    </row>
    <row r="79" spans="1:13">
      <c r="A79" s="49">
        <v>242920</v>
      </c>
      <c r="C79" s="93">
        <f>((data!C79-data!C78)/data!C78)*100</f>
        <v>0.10869565217391304</v>
      </c>
      <c r="D79" s="93">
        <f>((data!D79-data!D78)/data!D78)*100</f>
        <v>0.72614107883816237</v>
      </c>
      <c r="E79" s="93">
        <f>((data!E79-data!E78)/data!E78)*100</f>
        <v>0.9041591320072333</v>
      </c>
      <c r="F79" s="93">
        <f>((data!F79-data!F78)/data!F78)*100</f>
        <v>0</v>
      </c>
      <c r="G79" s="93">
        <f>((data!G79-data!G78)/data!G78)*100</f>
        <v>0.85308056872038451</v>
      </c>
      <c r="H79" s="93">
        <f>((data!H79-data!H78)/data!H78)*100</f>
        <v>0.10101010101009526</v>
      </c>
      <c r="I79" s="94"/>
      <c r="J79" s="93">
        <f>((data!J79-data!J78)/data!J78)*100</f>
        <v>0.6196499297304231</v>
      </c>
      <c r="K79" s="93">
        <f>((data!K79-data!K78)/data!K78)*100</f>
        <v>-0.79840319361277157</v>
      </c>
      <c r="M79" s="108">
        <f t="shared" si="2"/>
        <v>0.31429165860843006</v>
      </c>
    </row>
    <row r="80" spans="1:13">
      <c r="A80" s="49">
        <v>242948</v>
      </c>
      <c r="C80" s="93">
        <f>((data!C80-data!C79)/data!C79)*100</f>
        <v>14.944935628974717</v>
      </c>
      <c r="D80" s="93">
        <f>((data!D80-data!D79)/data!D79)*100</f>
        <v>2.5746652935118437</v>
      </c>
      <c r="E80" s="93">
        <f>((data!E80-data!E79)/data!E79)*100</f>
        <v>17.562724014336915</v>
      </c>
      <c r="F80" s="93">
        <f>((data!F80-data!F79)/data!F79)*100</f>
        <v>0.71364852809992096</v>
      </c>
      <c r="G80" s="93">
        <f>((data!G80-data!G79)/data!G79)*100</f>
        <v>1.1278195488721696</v>
      </c>
      <c r="H80" s="93">
        <f>((data!H80-data!H79)/data!H79)*100</f>
        <v>12.815338042381436</v>
      </c>
      <c r="I80" s="94"/>
      <c r="J80" s="93">
        <f>((data!J80-data!J79)/data!J79)*100</f>
        <v>0.5796258967684581</v>
      </c>
      <c r="K80" s="93">
        <f>((data!K80-data!K79)/data!K79)*100</f>
        <v>-1.4084507042253578</v>
      </c>
      <c r="M80" s="108">
        <f t="shared" si="2"/>
        <v>6.1137882810900122</v>
      </c>
    </row>
    <row r="81" spans="1:13">
      <c r="A81" s="49">
        <v>242979</v>
      </c>
      <c r="C81" s="93">
        <f>((data!C81-data!C80)/data!C80)*100</f>
        <v>-16.456379461574794</v>
      </c>
      <c r="D81" s="93">
        <f>((data!D81-data!D80)/data!D80)*100</f>
        <v>-3.7148594377509925</v>
      </c>
      <c r="E81" s="93">
        <f>((data!E81-data!E80)/data!E80)*100</f>
        <v>-14.710365853658525</v>
      </c>
      <c r="F81" s="93">
        <f>((data!F81-data!F80)/data!F80)*100</f>
        <v>-0.62001771479185375</v>
      </c>
      <c r="G81" s="93">
        <f>((data!G81-data!G80)/data!G80)*100</f>
        <v>0.37174721189591609</v>
      </c>
      <c r="H81" s="93">
        <f>((data!H81-data!H80)/data!H80)*100</f>
        <v>-11.538461538461531</v>
      </c>
      <c r="I81" s="94"/>
      <c r="J81" s="93">
        <f>((data!J81-data!J80)/data!J80)*100</f>
        <v>4.8623788966840498E-2</v>
      </c>
      <c r="K81" s="93">
        <f>((data!K81-data!K80)/data!K80)*100</f>
        <v>-0.81632653061224203</v>
      </c>
      <c r="M81" s="108">
        <f t="shared" si="2"/>
        <v>-5.9295049419983981</v>
      </c>
    </row>
    <row r="82" spans="1:13">
      <c r="A82" s="49">
        <v>243009</v>
      </c>
      <c r="C82" s="93">
        <f>((data!C82-data!C81)/data!C81)*100</f>
        <v>8.270069455661444</v>
      </c>
      <c r="D82" s="93">
        <f>((data!D82-data!D81)/data!D81)*100</f>
        <v>0.83420229405630575</v>
      </c>
      <c r="E82" s="93">
        <f>((data!E82-data!E81)/data!E81)*100</f>
        <v>4.4682752457551382</v>
      </c>
      <c r="F82" s="93">
        <f>((data!F82-data!F81)/data!F81)*100</f>
        <v>0.35650623885917243</v>
      </c>
      <c r="G82" s="93">
        <f>((data!G82-data!G81)/data!G81)*100</f>
        <v>0.46296296296296291</v>
      </c>
      <c r="H82" s="93">
        <f>((data!H82-data!H81)/data!H81)*100</f>
        <v>5.0556117290192111</v>
      </c>
      <c r="I82" s="94"/>
      <c r="J82" s="93">
        <f>((data!J82-data!J81)/data!J81)*100</f>
        <v>-0.10498817034700013</v>
      </c>
      <c r="K82" s="93">
        <f>((data!K82-data!K81)/data!K81)*100</f>
        <v>-0.51440329218106995</v>
      </c>
      <c r="M82" s="108">
        <f t="shared" si="2"/>
        <v>2.3535295579732707</v>
      </c>
    </row>
    <row r="83" spans="1:13">
      <c r="A83" s="49">
        <v>243040</v>
      </c>
      <c r="C83" s="93">
        <f>((data!C83-data!C82)/data!C82)*100</f>
        <v>7.5488587199761303</v>
      </c>
      <c r="D83" s="93">
        <f>((data!D83-data!D82)/data!D82)*100</f>
        <v>0.82730093071354416</v>
      </c>
      <c r="E83" s="93">
        <f>((data!E83-data!E82)/data!E82)*100</f>
        <v>-0.94097519247220562</v>
      </c>
      <c r="F83" s="93">
        <f>((data!F83-data!F82)/data!F82)*100</f>
        <v>0.1776198934280665</v>
      </c>
      <c r="G83" s="93">
        <f>((data!G83-data!G82)/data!G82)*100</f>
        <v>0.36866359447005131</v>
      </c>
      <c r="H83" s="93">
        <f>((data!H83-data!H82)/data!H82)*100</f>
        <v>2.0211742059672706</v>
      </c>
      <c r="I83" s="94"/>
      <c r="J83" s="93">
        <f>((data!J83-data!J82)/data!J82)*100</f>
        <v>-0.31134817212471699</v>
      </c>
      <c r="K83" s="93">
        <f>((data!K83-data!K82)/data!K82)*100</f>
        <v>-0.41365046535677935</v>
      </c>
      <c r="M83" s="108">
        <f t="shared" si="2"/>
        <v>1.1597054393251702</v>
      </c>
    </row>
    <row r="84" spans="1:13">
      <c r="A84" s="49">
        <v>243070</v>
      </c>
      <c r="C84" s="93">
        <f>((data!C84-data!C83)/data!C83)*100</f>
        <v>-9.3286170065196288</v>
      </c>
      <c r="D84" s="93">
        <f>((data!D84-data!D83)/data!D83)*100</f>
        <v>1.2307692307692337</v>
      </c>
      <c r="E84" s="93">
        <f>((data!E84-data!E83)/data!E83)*100</f>
        <v>-7.7720207253886011</v>
      </c>
      <c r="F84" s="93">
        <f>((data!F84-data!F83)/data!F83)*100</f>
        <v>-0.62056737588652733</v>
      </c>
      <c r="G84" s="93">
        <f>((data!G84-data!G83)/data!G83)*100</f>
        <v>-0.55096418732783148</v>
      </c>
      <c r="H84" s="93">
        <f>((data!H84-data!H83)/data!H83)*100</f>
        <v>-6.3207547169811349</v>
      </c>
      <c r="I84" s="94"/>
      <c r="J84" s="93">
        <f>((data!J84-data!J83)/data!J83)*100</f>
        <v>0.20293413055098922</v>
      </c>
      <c r="K84" s="93">
        <f>((data!K84-data!K83)/data!K83)*100</f>
        <v>-0.41536863966769622</v>
      </c>
      <c r="M84" s="108">
        <f t="shared" si="2"/>
        <v>-2.9468236613063996</v>
      </c>
    </row>
    <row r="85" spans="1:13">
      <c r="A85" s="49">
        <v>243101</v>
      </c>
      <c r="C85" s="101">
        <f>((data!C85-data!C84)/data!C84)*100</f>
        <v>11.695861699686375</v>
      </c>
      <c r="D85" s="101">
        <f>((data!D85-data!D84)/data!D84)*100</f>
        <v>0.81053698074974379</v>
      </c>
      <c r="E85" s="93">
        <f>((data!E85-data!E84)/data!E84)*100</f>
        <v>12.359550561797755</v>
      </c>
      <c r="F85" s="93">
        <f>((data!F85-data!F84)/data!F84)*100</f>
        <v>1.6057091882248096</v>
      </c>
      <c r="G85" s="93">
        <f>((data!G85-data!G84)/data!G84)*100</f>
        <v>-9.2336103416430573E-2</v>
      </c>
      <c r="H85" s="93">
        <f>((data!H85-data!H84)/data!H84)*100</f>
        <v>10.976837865055394</v>
      </c>
      <c r="I85" s="94"/>
      <c r="J85" s="93">
        <f>((data!J85-data!J84)/data!J84)*100</f>
        <v>-0.12516918091738002</v>
      </c>
      <c r="K85" s="93">
        <f>((data!K85-data!K84)/data!K84)*100</f>
        <v>-0.20855057351408013</v>
      </c>
      <c r="M85" s="108">
        <f t="shared" si="2"/>
        <v>4.627805054708273</v>
      </c>
    </row>
    <row r="86" spans="1:13">
      <c r="A86" s="49">
        <v>243132</v>
      </c>
      <c r="C86" s="101">
        <f>((data!C86-data!C85)/data!C85)*100</f>
        <v>3.6570332831119026</v>
      </c>
      <c r="D86" s="101">
        <f>((data!D86-data!D85)/data!D85)*100</f>
        <v>2.3115577889447207</v>
      </c>
      <c r="E86" s="101">
        <f>((data!E86-data!E85)/data!E85)*100</f>
        <v>-1.9166666666666645</v>
      </c>
      <c r="F86" s="101">
        <f>((data!F86-data!F85)/data!F85)*100</f>
        <v>-0.87796312554872702</v>
      </c>
      <c r="G86" s="101">
        <f>((data!G86-data!G85)/data!G85)*100</f>
        <v>-0.27726432532347239</v>
      </c>
      <c r="H86" s="93">
        <f>((data!H86-data!H85)/data!H85)*100</f>
        <v>-3.3575317604355739</v>
      </c>
      <c r="I86" s="94"/>
      <c r="J86" s="101">
        <f>((data!J86-data!J85)/data!J85)*100</f>
        <v>0.19337997533044787</v>
      </c>
      <c r="K86" s="101">
        <f>((data!K86-data!K85)/data!K85)*100</f>
        <v>-0.20898641588297057</v>
      </c>
      <c r="M86" s="108">
        <f t="shared" si="2"/>
        <v>-5.9555155808792087E-2</v>
      </c>
    </row>
    <row r="87" spans="1:13">
      <c r="A87" s="49">
        <v>243162</v>
      </c>
      <c r="C87" s="93">
        <f>((data!C87-data!C86)/data!C86)*100</f>
        <v>-10.392441860465116</v>
      </c>
      <c r="D87" s="93">
        <f>((data!D87-data!D86)/data!D86)*100</f>
        <v>-2.9469548133595285</v>
      </c>
      <c r="E87" s="93">
        <f>((data!E87-data!E86)/data!E86)*100</f>
        <v>-7.9864061172472436</v>
      </c>
      <c r="F87" s="93">
        <f>((data!F87-data!F86)/data!F86)*100</f>
        <v>-1.6829052258636008</v>
      </c>
      <c r="G87" s="93">
        <f>((data!G87-data!G86)/data!G86)*100</f>
        <v>0</v>
      </c>
      <c r="H87" s="93">
        <f>((data!H87-data!H86)/data!H86)*100</f>
        <v>-1.5962441314554017</v>
      </c>
      <c r="I87" s="94"/>
      <c r="J87" s="93">
        <f>((data!J87-data!J86)/data!J86)*100</f>
        <v>-3.8403898439950873E-2</v>
      </c>
      <c r="K87" s="93">
        <f>((data!K87-data!K86)/data!K86)*100</f>
        <v>0.20942408376963648</v>
      </c>
      <c r="M87" s="108">
        <f t="shared" si="2"/>
        <v>-3.0542414953826502</v>
      </c>
    </row>
    <row r="88" spans="1:13">
      <c r="A88" s="49">
        <v>243193</v>
      </c>
      <c r="C88" s="93">
        <f>((data!C88-data!C87)/data!C87)*100</f>
        <v>0.33915800339158003</v>
      </c>
      <c r="D88" s="93">
        <f>((data!D88-data!D87)/data!D87)*100</f>
        <v>-1.8218623481781346</v>
      </c>
      <c r="E88" s="93">
        <f>((data!E88-data!E87)/data!E87)*100</f>
        <v>24.561403508771939</v>
      </c>
      <c r="F88" s="93">
        <f>((data!F88-data!F87)/data!F87)*100</f>
        <v>2.0720720720720696</v>
      </c>
      <c r="G88" s="93">
        <f>((data!G88-data!G87)/data!G87)*100</f>
        <v>9.2678405931412716E-2</v>
      </c>
      <c r="H88" s="93">
        <f>((data!H88-data!H87)/data!H87)*100</f>
        <v>8.0152671755725233</v>
      </c>
      <c r="I88" s="94"/>
      <c r="J88" s="93">
        <f>((data!J88-data!J87)/data!J87)*100</f>
        <v>-0.29401627015126663</v>
      </c>
      <c r="K88" s="93">
        <f>((data!K88-data!K87)/data!K87)*100</f>
        <v>0.62695924764889688</v>
      </c>
      <c r="M88" s="108">
        <f t="shared" si="2"/>
        <v>4.198957474382377</v>
      </c>
    </row>
    <row r="89" spans="1:13" s="10" customFormat="1">
      <c r="A89" s="49">
        <v>243223</v>
      </c>
      <c r="B89" s="61"/>
      <c r="C89" s="102">
        <f>((data!C89-data!C88)/data!C88)*100</f>
        <v>-7.4142111837754427</v>
      </c>
      <c r="D89" s="95">
        <f>((data!D89-data!D88)/data!D88)*100</f>
        <v>2.9896907216494908</v>
      </c>
      <c r="E89" s="95">
        <f>((data!E89-data!E87)/data!E87)*100</f>
        <v>21.791320406278864</v>
      </c>
      <c r="F89" s="95">
        <f>((data!F89-data!F88)/data!F88)*100</f>
        <v>-1.412180052956747</v>
      </c>
      <c r="G89" s="95">
        <f>((data!G89-data!G88)/data!G88)*100</f>
        <v>0</v>
      </c>
      <c r="H89" s="95">
        <f>((data!H89-data!H88)/data!H88)*100</f>
        <v>5.3003533568904597</v>
      </c>
      <c r="I89" s="96"/>
      <c r="J89" s="95">
        <f>((data!J89-data!J88)/data!J88)*100</f>
        <v>-1.1775520230755825</v>
      </c>
      <c r="K89" s="95">
        <f>((data!K89-data!K88)/data!K88)*100</f>
        <v>0.62305295950156647</v>
      </c>
      <c r="L89" s="52"/>
      <c r="M89" s="202">
        <f t="shared" si="2"/>
        <v>2.5875592730640764</v>
      </c>
    </row>
    <row r="90" spans="1:13">
      <c r="A90" s="46">
        <v>243254</v>
      </c>
      <c r="C90" s="93">
        <f>((data!C90-data!C89)/data!C89)*100</f>
        <v>-10.174603174603176</v>
      </c>
      <c r="D90" s="93">
        <f>((data!D90-data!D89)/data!D89)*100</f>
        <v>1.2012012012011897</v>
      </c>
      <c r="E90" s="93">
        <f>((data!E90-data!E89)/data!E89)*100</f>
        <v>-15.845337376800611</v>
      </c>
      <c r="F90" s="93">
        <f>((data!F90-data!F89)/data!F89)*100</f>
        <v>-0.17905102954342242</v>
      </c>
      <c r="G90" s="93">
        <f>((data!G90-data!G89)/data!G89)*100</f>
        <v>0.6481481481481508</v>
      </c>
      <c r="H90" s="93">
        <f>((data!H90-data!H89)/data!H89)*100</f>
        <v>-9.0604026845637566</v>
      </c>
      <c r="I90" s="94"/>
      <c r="J90" s="93">
        <f>((data!J90-data!J89)/data!J89)*100</f>
        <v>0.74032940950058435</v>
      </c>
      <c r="K90" s="93">
        <f>((data!K90-data!K89)/data!K89)*100</f>
        <v>0.41279669762641019</v>
      </c>
      <c r="M90" s="108">
        <f t="shared" si="2"/>
        <v>-4.0321148511293288</v>
      </c>
    </row>
    <row r="91" spans="1:13">
      <c r="A91" s="49">
        <v>243285</v>
      </c>
      <c r="C91" s="93">
        <f>((data!C91-data!C90)/data!C90)*100</f>
        <v>4.1173352182364376</v>
      </c>
      <c r="D91" s="93">
        <f>((data!D91-data!D90)/data!D90)*100</f>
        <v>2.4727992087042532</v>
      </c>
      <c r="E91" s="93">
        <f>((data!E91-data!E90)/data!E90)*100</f>
        <v>4.954954954954955</v>
      </c>
      <c r="F91" s="93">
        <f>((data!F91-data!F90)/data!F90)*100</f>
        <v>0.80717488789238179</v>
      </c>
      <c r="G91" s="93">
        <f>((data!G91-data!G90)/data!G90)*100</f>
        <v>-9.1996320147201952E-2</v>
      </c>
      <c r="H91" s="93">
        <f>((data!H91-data!H90)/data!H90)*100</f>
        <v>-2.7675276752767526</v>
      </c>
      <c r="I91" s="94"/>
      <c r="J91" s="93">
        <f>((data!J91-data!J90)/data!J90)*100</f>
        <v>0.13591363613750698</v>
      </c>
      <c r="K91" s="93">
        <f>((data!K91-data!K90)/data!K90)*100</f>
        <v>0.41109969167523708</v>
      </c>
      <c r="M91" s="108">
        <f t="shared" si="2"/>
        <v>1.2549692002721022</v>
      </c>
    </row>
    <row r="92" spans="1:13">
      <c r="A92" s="49">
        <v>243313</v>
      </c>
      <c r="C92" s="93">
        <f>((data!C92-data!C91)/data!C91)*100</f>
        <v>15.190088255261372</v>
      </c>
      <c r="D92" s="93">
        <f>((data!D92-data!D91)/data!D91)*100</f>
        <v>2.6061776061776087</v>
      </c>
      <c r="E92" s="93">
        <f>((data!E92-data!E91)/data!E91)*100</f>
        <v>16.051502145922736</v>
      </c>
      <c r="F92" s="93">
        <f>((data!F92-data!F91)/data!F91)*100</f>
        <v>1.0676156583629792</v>
      </c>
      <c r="G92" s="93">
        <f>((data!G92-data!G91)/data!G91)*100</f>
        <v>0</v>
      </c>
      <c r="H92" s="93">
        <f>((data!H92-data!H91)/data!H91)*100</f>
        <v>13.092979127134722</v>
      </c>
      <c r="I92" s="94"/>
      <c r="J92" s="93">
        <f>((data!J92-data!J91)/data!J91)*100</f>
        <v>0.37648447560452297</v>
      </c>
      <c r="K92" s="93">
        <f>((data!K92-data!K91)/data!K91)*100</f>
        <v>0.30706243602865624</v>
      </c>
      <c r="M92" s="108">
        <f t="shared" si="2"/>
        <v>6.0864887130615761</v>
      </c>
    </row>
    <row r="93" spans="1:13">
      <c r="A93" s="49">
        <v>243344</v>
      </c>
      <c r="C93" s="93">
        <f>((data!C93-data!C92)/data!C92)*100</f>
        <v>-21.327537940179756</v>
      </c>
      <c r="D93" s="93">
        <f>((data!D93-data!D92)/data!D92)*100</f>
        <v>-1.2229539040451525</v>
      </c>
      <c r="E93" s="93">
        <f>((data!E93-data!E92)/data!E92)*100</f>
        <v>-16.124260355029573</v>
      </c>
      <c r="F93" s="93">
        <f>((data!F93-data!F92)/data!F92)*100</f>
        <v>-3.4330985915492884</v>
      </c>
      <c r="G93" s="93">
        <f>((data!G93-data!G92)/data!G92)*100</f>
        <v>0.36832412523020785</v>
      </c>
      <c r="H93" s="93">
        <f>((data!H93-data!H92)/data!H92)*100</f>
        <v>-16.275167785234903</v>
      </c>
      <c r="I93" s="94"/>
      <c r="J93" s="93">
        <f>((data!J93-data!J92)/data!J92)*100</f>
        <v>0.23015130592305691</v>
      </c>
      <c r="K93" s="93">
        <f>((data!K93-data!K92)/data!K92)*100</f>
        <v>0.20408163265306412</v>
      </c>
      <c r="M93" s="108">
        <f t="shared" si="2"/>
        <v>-7.1975576890290425</v>
      </c>
    </row>
    <row r="94" spans="1:13">
      <c r="A94" s="49">
        <v>243374</v>
      </c>
      <c r="C94" s="93">
        <f>((data!C94-data!C93)/data!C93)*100</f>
        <v>8.7367731060960772</v>
      </c>
      <c r="D94" s="93">
        <f>((data!D94-data!D93)/data!D93)*100</f>
        <v>-0.66666666666666941</v>
      </c>
      <c r="E94" s="93">
        <f>((data!E94-data!E93)/data!E93)*100</f>
        <v>11.199294532627855</v>
      </c>
      <c r="F94" s="93">
        <f>((data!F94-data!F93)/data!F93)*100</f>
        <v>3.1905195989061075</v>
      </c>
      <c r="G94" s="93">
        <f>((data!G94-data!G93)/data!G93)*100</f>
        <v>-0.27522935779816254</v>
      </c>
      <c r="H94" s="93">
        <f>((data!H94-data!H93)/data!H93)*100</f>
        <v>10.020040080160321</v>
      </c>
      <c r="I94" s="94"/>
      <c r="J94" s="93">
        <f>((data!J94-data!J93)/data!J93)*100</f>
        <v>-0.32038556882264935</v>
      </c>
      <c r="K94" s="93">
        <f>((data!K94-data!K93)/data!K93)*100</f>
        <v>0.20366598778004363</v>
      </c>
      <c r="M94" s="108">
        <f t="shared" si="2"/>
        <v>4.0110014640353642</v>
      </c>
    </row>
    <row r="95" spans="1:13">
      <c r="A95" s="24">
        <v>243405</v>
      </c>
      <c r="C95" s="101">
        <f>((data!C95-data!C94)/data!C94)*100</f>
        <v>-6.3468825353083016</v>
      </c>
      <c r="D95" s="101">
        <f>((data!D95-data!D94)/data!D94)*100</f>
        <v>-2.1093000958772796</v>
      </c>
      <c r="E95" s="101">
        <f>((data!E95-data!E94)/data!E94)*100</f>
        <v>-4.2823156225218009</v>
      </c>
      <c r="F95" s="101">
        <f>((data!F95-data!F94)/data!F94)*100</f>
        <v>-1.0600706713780943</v>
      </c>
      <c r="G95" s="101">
        <f>((data!G95-data!G94)/data!G94)*100</f>
        <v>-0.18399264029439083</v>
      </c>
      <c r="H95" s="101">
        <f>((data!H95-data!H94)/data!H94)*100</f>
        <v>-4.5537340619307836</v>
      </c>
      <c r="I95" s="97"/>
      <c r="J95" s="101">
        <f>((data!J95-data!J94)/data!J94)*100</f>
        <v>-0.80155674407452138</v>
      </c>
      <c r="K95" s="101">
        <f>((data!K95-data!K94)/data!K94)*100</f>
        <v>0.20325203252031365</v>
      </c>
      <c r="M95" s="108">
        <f t="shared" si="2"/>
        <v>-2.3918250423581071</v>
      </c>
    </row>
    <row r="96" spans="1:13">
      <c r="A96" s="24">
        <v>243435</v>
      </c>
      <c r="C96" s="101">
        <f>((data!C96-data!C95)/data!C95)*100</f>
        <v>-10.087356321839081</v>
      </c>
      <c r="D96" s="101">
        <f>((data!D96-data!D95)/data!D95)*100</f>
        <v>-1.8609206660137039</v>
      </c>
      <c r="E96" s="101">
        <f>((data!E96-data!E95)/data!E95)*100</f>
        <v>-8.9478044739022344</v>
      </c>
      <c r="F96" s="101">
        <f>((data!F96-data!F95)/data!F95)*100</f>
        <v>0.3571428571428622</v>
      </c>
      <c r="G96" s="101">
        <f>((data!G96-data!G95)/data!G95)*100</f>
        <v>0.27649769585253198</v>
      </c>
      <c r="H96" s="101">
        <f>((data!H96-data!H95)/data!H95)*100</f>
        <v>-3.5305343511450413</v>
      </c>
      <c r="I96" s="97"/>
      <c r="J96" s="101">
        <f>((data!J96-data!J95)/data!J95)*100</f>
        <v>0.78615975293548446</v>
      </c>
      <c r="K96" s="101">
        <f>((data!K96-data!K95)/data!K95)*100</f>
        <v>0.10141987829615469</v>
      </c>
      <c r="M96" s="108">
        <f t="shared" si="2"/>
        <v>-2.8631744535841288</v>
      </c>
    </row>
    <row r="97" spans="1:13">
      <c r="A97" s="24">
        <v>243466</v>
      </c>
      <c r="C97" s="101">
        <f>((data!C97-data!C96)/data!C96)*100</f>
        <v>12.190632031090203</v>
      </c>
      <c r="D97" s="101">
        <f>((data!D97-data!D96)/data!D96)*100</f>
        <v>-0.69860279441118045</v>
      </c>
      <c r="E97" s="101">
        <f>((data!E97-data!E96)/data!E96)*100</f>
        <v>7.1883530482256512</v>
      </c>
      <c r="F97" s="101">
        <f>((data!F97-data!F96)/data!F96)*100</f>
        <v>0.62277580071173366</v>
      </c>
      <c r="G97" s="101">
        <f>((data!G97-data!G96)/data!G96)*100</f>
        <v>0.55147058823530193</v>
      </c>
      <c r="H97" s="101">
        <f>((data!H97-data!H96)/data!H96)*100</f>
        <v>1.0880316518298798</v>
      </c>
      <c r="I97" s="97"/>
      <c r="J97" s="101">
        <f>((data!J97-data!J96)/data!J96)*100</f>
        <v>-6.6794375398270225E-2</v>
      </c>
      <c r="K97" s="101">
        <f>((data!K97-data!K96)/data!K96)*100</f>
        <v>-0.20263424518743955</v>
      </c>
      <c r="M97" s="108">
        <f t="shared" si="2"/>
        <v>2.5841539631369845</v>
      </c>
    </row>
    <row r="98" spans="1:13">
      <c r="A98" s="24">
        <v>243497</v>
      </c>
      <c r="C98" s="101">
        <f>((data!C98-data!C97)/data!C97)*100</f>
        <v>1.2397447584320875</v>
      </c>
      <c r="D98" s="101">
        <f>((data!D98-data!D97)/data!D97)*100</f>
        <v>-2.2110552763819125</v>
      </c>
      <c r="E98" s="101">
        <f>((data!E98-data!E97)/data!E97)*100</f>
        <v>-2.6315789473684164</v>
      </c>
      <c r="F98" s="101">
        <f>((data!F98-data!F97)/data!F97)*100</f>
        <v>-0.61892130857647099</v>
      </c>
      <c r="G98" s="101">
        <f>((data!G98-data!G97)/data!G97)*100</f>
        <v>0.27422303473491511</v>
      </c>
      <c r="H98" s="101">
        <f>((data!H98-data!H97)/data!H97)*100</f>
        <v>1.663405088062625</v>
      </c>
      <c r="I98" s="97"/>
      <c r="J98" s="101">
        <f>((data!J98-data!J97)/data!J97)*100</f>
        <v>0.18028685244741857</v>
      </c>
      <c r="K98" s="101">
        <f>((data!K98-data!K97)/data!K97)*100</f>
        <v>-0.2030456852791907</v>
      </c>
      <c r="M98" s="108">
        <f t="shared" si="2"/>
        <v>-0.28836768549111802</v>
      </c>
    </row>
    <row r="99" spans="1:13">
      <c r="A99" s="24">
        <v>243527</v>
      </c>
      <c r="C99" s="213">
        <f>((data!C99-data!C98)/data!C98)*100</f>
        <v>-10.804970286331713</v>
      </c>
      <c r="D99" s="93">
        <f>((data!D99-data!D98)/data!D98)*100</f>
        <v>-2.8776978417266159</v>
      </c>
      <c r="E99" s="101">
        <f>((data!E99-data!E98)/data!E98)*100</f>
        <v>-1.8308631211857094</v>
      </c>
      <c r="F99" s="101">
        <f>((data!F99-data!F98)/data!F98)*100</f>
        <v>-0.17793594306050076</v>
      </c>
      <c r="G99" s="101">
        <f>((data!G99-data!G98)/data!G98)*100</f>
        <v>-9.1157702825896553E-2</v>
      </c>
      <c r="H99" s="101">
        <f>((data!H99-data!H98)/data!H98)*100</f>
        <v>-3.6573628488931775</v>
      </c>
      <c r="I99" s="97"/>
      <c r="J99" s="101">
        <f>((data!J99-data!J98)/data!J98)*100</f>
        <v>-0.54661847871385194</v>
      </c>
      <c r="K99" s="101">
        <f>((data!K99-data!K98)/data!K98)*100</f>
        <v>0</v>
      </c>
      <c r="M99" s="108">
        <f t="shared" si="2"/>
        <v>-2.498325777842183</v>
      </c>
    </row>
    <row r="100" spans="1:13">
      <c r="A100" s="24">
        <v>243558</v>
      </c>
      <c r="C100" s="213">
        <f>((data!C100-data!C99)/data!C99)*100</f>
        <v>5.9357964869775897</v>
      </c>
      <c r="D100" s="93">
        <f>((data!D100-data!D99)/data!D99)*100</f>
        <v>2.9629629629629601</v>
      </c>
      <c r="E100" s="93">
        <f>((data!E100-data!E99)/data!E99)*100</f>
        <v>19.982238010657195</v>
      </c>
      <c r="F100" s="93">
        <f>((data!F100-data!F99)/data!F99)*100</f>
        <v>0.26737967914438249</v>
      </c>
      <c r="G100" s="93">
        <f>((data!G100-data!G99)/data!G99)*100</f>
        <v>-0.18248175182480714</v>
      </c>
      <c r="H100" s="93">
        <f>((data!H100-data!H99)/data!H99)*100</f>
        <v>0.39960039960040533</v>
      </c>
      <c r="I100" s="94"/>
      <c r="J100" s="93">
        <f>((data!J100-data!J99)/data!J99)*100</f>
        <v>0.39315648922203389</v>
      </c>
      <c r="K100" s="93">
        <f>((data!K100-data!K99)/data!K99)*100</f>
        <v>0.10172939979654987</v>
      </c>
      <c r="L100" s="57"/>
      <c r="M100" s="105">
        <f t="shared" si="2"/>
        <v>3.7325477095670387</v>
      </c>
    </row>
    <row r="101" spans="1:13" s="10" customFormat="1">
      <c r="A101" s="24">
        <v>243588</v>
      </c>
      <c r="B101" s="77"/>
      <c r="C101" s="102">
        <f>((data!C101-data!C100)/data!C100)*100</f>
        <v>-5.7842576710501241</v>
      </c>
      <c r="D101" s="95">
        <f>((data!D101-data!D100)/data!D100)*100</f>
        <v>-1.1305241521068801</v>
      </c>
      <c r="E101" s="95">
        <f>((data!E101-data!E100)/data!E100)*100</f>
        <v>-6.6617320503330868</v>
      </c>
      <c r="F101" s="95">
        <f>((data!F101-data!F100)/data!F100)*100</f>
        <v>-0.88888888888888884</v>
      </c>
      <c r="G101" s="95">
        <f>((data!G101-data!G100)/data!G100)*100</f>
        <v>9.1407678244967372E-2</v>
      </c>
      <c r="H101" s="95">
        <f>((data!H101-data!H100)/data!H100)*100</f>
        <v>4.4776119402985071</v>
      </c>
      <c r="I101" s="96"/>
      <c r="J101" s="95">
        <f>((data!J101-data!J100)/data!J100)*100</f>
        <v>-0.25856624619908936</v>
      </c>
      <c r="K101" s="95">
        <f>((data!K101-data!K100)/data!K100)*100</f>
        <v>0.20325203252031365</v>
      </c>
      <c r="L101" s="52"/>
      <c r="M101" s="106">
        <f t="shared" si="2"/>
        <v>-1.2439621696892851</v>
      </c>
    </row>
    <row r="102" spans="1:13">
      <c r="A102" s="46">
        <v>243619</v>
      </c>
      <c r="B102" s="11"/>
      <c r="C102" s="93">
        <f>((data!C102-data!C101)/data!C101)*100</f>
        <v>17.942753110144636</v>
      </c>
      <c r="D102" s="93">
        <f>((data!D102-data!D101)/data!D101)*100</f>
        <v>2.2869022869022899</v>
      </c>
      <c r="E102" s="93">
        <f>((data!E102-data!E101)/data!E101)*100</f>
        <v>-14.19508326724821</v>
      </c>
      <c r="F102" s="93">
        <f>((data!F102-data!F101)/data!F101)*100</f>
        <v>0.26905829596412301</v>
      </c>
      <c r="G102" s="93">
        <f>((data!G102-data!G101)/data!G101)*100</f>
        <v>0.2739726027397234</v>
      </c>
      <c r="H102" s="93">
        <f>((data!H102-data!H101)/data!H101)*100</f>
        <v>-11.619047619047622</v>
      </c>
      <c r="I102" s="94"/>
      <c r="J102" s="93">
        <f>((data!J102-data!J101)/data!J101)*100</f>
        <v>-1.3725223179007344</v>
      </c>
      <c r="K102" s="93">
        <f>((data!K102-data!K101)/data!K101)*100</f>
        <v>0.202839756592295</v>
      </c>
      <c r="M102" s="105">
        <f t="shared" si="2"/>
        <v>-0.77639089398168737</v>
      </c>
    </row>
    <row r="103" spans="1:13">
      <c r="A103" s="49">
        <v>243650</v>
      </c>
      <c r="B103" s="11"/>
      <c r="C103" s="93">
        <f>((data!C103-data!C102)/data!C102)*100</f>
        <v>-8.7556813309321679</v>
      </c>
      <c r="D103" s="93">
        <f>((data!D103-data!D102)/data!D102)*100</f>
        <v>1.6260162601625958</v>
      </c>
      <c r="E103" s="93">
        <f>((data!E103-data!E102)/data!E102)*100</f>
        <v>-3.696857670979667</v>
      </c>
      <c r="F103" s="93">
        <f>((data!F103-data!F102)/data!F102)*100</f>
        <v>0.71556350626117815</v>
      </c>
      <c r="G103" s="93">
        <f>((data!G103-data!G102)/data!G102)*100</f>
        <v>0.18214936247723393</v>
      </c>
      <c r="H103" s="93">
        <f>((data!H103-data!H102)/data!H102)*100</f>
        <v>-0.96982758620688736</v>
      </c>
      <c r="I103" s="94"/>
      <c r="J103" s="93">
        <f>((data!J103-data!J102)/data!J102)*100</f>
        <v>1.0710293956096486</v>
      </c>
      <c r="K103" s="93">
        <f>((data!K103-data!K102)/data!K102)*100</f>
        <v>0.10121457489879405</v>
      </c>
      <c r="L103" s="57"/>
      <c r="M103" s="105">
        <f t="shared" ref="M103:M119" si="3">AVERAGE(C103:L103)</f>
        <v>-1.215799186088659</v>
      </c>
    </row>
    <row r="104" spans="1:13">
      <c r="A104" s="49">
        <v>243678</v>
      </c>
      <c r="B104" s="68"/>
      <c r="C104" s="93">
        <f>((data!C104-data!C103)/data!C103)*100</f>
        <v>18.242481203007518</v>
      </c>
      <c r="D104" s="93">
        <f>((data!D104-data!D103)/data!D103)*100</f>
        <v>0.79999999999999727</v>
      </c>
      <c r="E104" s="93">
        <f>((data!E104-data!E103)/data!E103)*100</f>
        <v>12.092130518234159</v>
      </c>
      <c r="F104" s="93">
        <f>((data!F104-data!F103)/data!F103)*100</f>
        <v>-1.7761989342806397</v>
      </c>
      <c r="G104" s="93">
        <f>((data!G104-data!G103)/data!G103)*100</f>
        <v>0.27272727272727015</v>
      </c>
      <c r="H104" s="93">
        <f>((data!H104-data!H103)/data!H103)*100</f>
        <v>6.2023939064200091</v>
      </c>
      <c r="I104" s="94"/>
      <c r="J104" s="93">
        <f>((data!J104-data!J103)/data!J103)*100</f>
        <v>0.17200977214937371</v>
      </c>
      <c r="K104" s="93">
        <f>((data!K104-data!K103)/data!K103)*100</f>
        <v>0.10111223458037846</v>
      </c>
      <c r="L104" s="57"/>
      <c r="M104" s="105">
        <f t="shared" si="3"/>
        <v>4.5133319966047578</v>
      </c>
    </row>
    <row r="105" spans="1:13">
      <c r="A105" s="49">
        <v>243709</v>
      </c>
      <c r="B105" s="68"/>
      <c r="C105" s="93">
        <f>((data!C105-data!C104)/data!C104)*100</f>
        <v>-13.417057467609888</v>
      </c>
      <c r="D105" s="93">
        <f>((data!D105-data!D104)/data!D104)*100</f>
        <v>-2.4801587301587302</v>
      </c>
      <c r="E105" s="93">
        <f>((data!E105-data!E104)/data!E104)*100</f>
        <v>-8.8184931506849296</v>
      </c>
      <c r="F105" s="93">
        <f>((data!F105-data!F104)/data!F104)*100</f>
        <v>1.8987341772151975</v>
      </c>
      <c r="G105" s="93">
        <f>((data!G105-data!G104)/data!G104)*100</f>
        <v>0.27198549410697842</v>
      </c>
      <c r="H105" s="93">
        <f>((data!H105-data!H104)/data!H104)*100</f>
        <v>-7.0696721311475326</v>
      </c>
      <c r="I105" s="94"/>
      <c r="J105" s="93">
        <f>((data!J105-data!J104)/data!J104)*100</f>
        <v>-0.21312495333847842</v>
      </c>
      <c r="K105" s="93">
        <f>((data!K105-data!K104)/data!K104)*100</f>
        <v>0.10101010101009526</v>
      </c>
      <c r="L105" s="57"/>
      <c r="M105" s="105">
        <f t="shared" si="3"/>
        <v>-3.7158470825759107</v>
      </c>
    </row>
    <row r="106" spans="1:13">
      <c r="A106" s="49">
        <v>243739</v>
      </c>
      <c r="B106" s="68"/>
      <c r="C106" s="93">
        <f>((data!C106-data!C105)/data!C105)*100</f>
        <v>11.071330212062792</v>
      </c>
      <c r="D106" s="93">
        <f>((data!D106-data!D105)/data!D105)*100</f>
        <v>-2.6449643947100658</v>
      </c>
      <c r="E106" s="93">
        <f>((data!E106-data!E105)/data!E105)*100</f>
        <v>6.8544600938967113</v>
      </c>
      <c r="F106" s="93">
        <f>((data!F106-data!F105)/data!F105)*100</f>
        <v>-0.26619343389529471</v>
      </c>
      <c r="G106" s="93">
        <f>((data!G106-data!G105)/data!G105)*100</f>
        <v>0</v>
      </c>
      <c r="H106" s="93">
        <f>((data!H106-data!H105)/data!H105)*100</f>
        <v>4.2998897464167491</v>
      </c>
      <c r="I106" s="94"/>
      <c r="J106" s="93">
        <f>((data!J106-data!J105)/data!J105)*100</f>
        <v>0.61809555541811789</v>
      </c>
      <c r="K106" s="93">
        <f>((data!K106-data!K105)/data!K105)*100</f>
        <v>0.10090817356206713</v>
      </c>
      <c r="L106" s="57"/>
      <c r="M106" s="105">
        <f t="shared" si="3"/>
        <v>2.5041907440938851</v>
      </c>
    </row>
    <row r="107" spans="1:13">
      <c r="A107" s="49">
        <v>243770</v>
      </c>
      <c r="B107" s="68"/>
      <c r="C107" s="93">
        <f>((data!C107-data!C106)/data!C106)*100</f>
        <v>-2.768823869741301</v>
      </c>
      <c r="D107" s="93">
        <f>((data!D107-data!D106)/data!D106)*100</f>
        <v>-2.4033437826541242</v>
      </c>
      <c r="E107" s="93">
        <f>((data!E107-data!E106)/data!E106)*100</f>
        <v>-6.766256590509669</v>
      </c>
      <c r="F107" s="93">
        <f>((data!F107-data!F106)/data!F106)*100</f>
        <v>-1.1565836298932484</v>
      </c>
      <c r="G107" s="93">
        <f>((data!G107-data!G106)/data!G106)*100</f>
        <v>-9.0415913200718193E-2</v>
      </c>
      <c r="H107" s="93">
        <f>((data!H107-data!H106)/data!H106)*100</f>
        <v>-3.4883720930232531</v>
      </c>
      <c r="I107" s="94"/>
      <c r="J107" s="93">
        <f>((data!J107-data!J106)/data!J106)*100</f>
        <v>3.073475902958063E-2</v>
      </c>
      <c r="K107" s="93">
        <f>((data!K107-data!K106)/data!K106)*100</f>
        <v>0.1008064516128975</v>
      </c>
      <c r="L107" s="57"/>
      <c r="M107" s="105">
        <f t="shared" si="3"/>
        <v>-2.0677818335474796</v>
      </c>
    </row>
    <row r="108" spans="1:13">
      <c r="A108" s="49">
        <v>243800</v>
      </c>
      <c r="B108" s="68"/>
      <c r="C108" s="93">
        <f>((data!C108-data!C107)/data!C107)*100</f>
        <v>3.3492009520571235</v>
      </c>
      <c r="D108" s="93">
        <f>((data!D108-data!D107)/data!D107)*100</f>
        <v>1.9271948608137013</v>
      </c>
      <c r="E108" s="93">
        <f>((data!E108-data!E107)/data!E107)*100</f>
        <v>-3.6757775683317546</v>
      </c>
      <c r="F108" s="93">
        <f>((data!F108-data!F107)/data!F107)*100</f>
        <v>1.5301530153015328</v>
      </c>
      <c r="G108" s="93">
        <f>((data!G108-data!G107)/data!G107)*100</f>
        <v>0.18099547511312475</v>
      </c>
      <c r="H108" s="93">
        <f>((data!H108-data!H107)/data!H107)*100</f>
        <v>-0.32858707557502431</v>
      </c>
      <c r="I108" s="94"/>
      <c r="J108" s="93">
        <f>((data!J108-data!J107)/data!J107)*100</f>
        <v>-0.91016314151485911</v>
      </c>
      <c r="K108" s="93">
        <f>((data!K108-data!K107)/data!K107)*100</f>
        <v>0.10070493454180113</v>
      </c>
      <c r="L108" s="57"/>
      <c r="M108" s="105">
        <f t="shared" si="3"/>
        <v>0.27171518155070568</v>
      </c>
    </row>
    <row r="109" spans="1:13">
      <c r="A109" s="49">
        <v>243831</v>
      </c>
      <c r="B109" s="68"/>
      <c r="C109" s="93">
        <f>((data!C109-data!C108)/data!C108)*100</f>
        <v>-3.9809179141306132</v>
      </c>
      <c r="D109" s="93">
        <f>((data!D109-data!D108)/data!D108)*100</f>
        <v>-1.3655462184873921</v>
      </c>
      <c r="E109" s="93">
        <f>((data!E109-data!E108)/data!E108)*100</f>
        <v>1.9569471624266144</v>
      </c>
      <c r="F109" s="93">
        <f>((data!F109-data!F108)/data!F108)*100</f>
        <v>-0.70921985815602584</v>
      </c>
      <c r="G109" s="93">
        <f>((data!G109-data!G108)/data!G108)*100</f>
        <v>0</v>
      </c>
      <c r="H109" s="93">
        <f>((data!H109-data!H108)/data!H108)*100</f>
        <v>0.10989010989010364</v>
      </c>
      <c r="I109" s="94"/>
      <c r="J109" s="93">
        <f>((data!J109-data!J108)/data!J108)*100</f>
        <v>0.45531064048562869</v>
      </c>
      <c r="K109" s="93">
        <f>((data!K109-data!K108)/data!K108)*100</f>
        <v>0.10060362173037658</v>
      </c>
      <c r="L109" s="57"/>
      <c r="M109" s="105">
        <f t="shared" si="3"/>
        <v>-0.42911655703016349</v>
      </c>
    </row>
    <row r="110" spans="1:13">
      <c r="A110" s="49">
        <v>243862</v>
      </c>
      <c r="B110" s="68"/>
      <c r="C110" s="93">
        <f>((data!C110-data!C109)/data!C109)*100</f>
        <v>-0.91656672948432405</v>
      </c>
      <c r="D110" s="93">
        <f>((data!D110-data!D109)/data!D109)*100</f>
        <v>2.9818956336528188</v>
      </c>
      <c r="E110" s="93">
        <f>((data!E110-data!E109)/data!E109)*100</f>
        <v>-10.364683301343568</v>
      </c>
      <c r="F110" s="93">
        <f>((data!F110-data!F109)/data!F109)*100</f>
        <v>-1.1607142857142831</v>
      </c>
      <c r="G110" s="93">
        <f>((data!G110-data!G109)/data!G109)*100</f>
        <v>9.0334236675694957E-2</v>
      </c>
      <c r="H110" s="93">
        <f>((data!H110-data!H109)/data!H109)*100</f>
        <v>-6.4763995609220553</v>
      </c>
      <c r="I110" s="94"/>
      <c r="J110" s="93">
        <f>((data!J110-data!J109)/data!J109)*100</f>
        <v>-0.61982915616606848</v>
      </c>
      <c r="K110" s="93">
        <f>((data!K110-data!K109)/data!K109)*100</f>
        <v>0</v>
      </c>
      <c r="L110" s="57"/>
      <c r="M110" s="105">
        <f t="shared" si="3"/>
        <v>-2.0582453954127233</v>
      </c>
    </row>
    <row r="111" spans="1:13">
      <c r="A111" s="49">
        <v>243892</v>
      </c>
      <c r="B111" s="68"/>
      <c r="C111" s="93">
        <f>((data!C111-data!C110)/data!C110)*100</f>
        <v>7.4435895219157944</v>
      </c>
      <c r="D111" s="93">
        <f>((data!D111-data!D110)/data!D110)*100</f>
        <v>1.7580144777662905</v>
      </c>
      <c r="E111" s="93">
        <f>((data!E111-data!E110)/data!E110)*100</f>
        <v>2.8907922912205444</v>
      </c>
      <c r="F111" s="93">
        <f>((data!F111-data!F110)/data!F110)*100</f>
        <v>1.9873532068654043</v>
      </c>
      <c r="G111" s="93">
        <f>((data!G111-data!G110)/data!G110)*100</f>
        <v>0.18050541516245744</v>
      </c>
      <c r="H111" s="93">
        <f>((data!H111-data!H110)/data!H110)*100</f>
        <v>4.6948356807511731</v>
      </c>
      <c r="I111" s="94"/>
      <c r="J111" s="93">
        <f>((data!J111-data!J110)/data!J110)*100</f>
        <v>-0.33955057890919954</v>
      </c>
      <c r="K111" s="93">
        <f>((data!K111-data!K110)/data!K110)*100</f>
        <v>0</v>
      </c>
      <c r="L111" s="57"/>
      <c r="M111" s="105">
        <f t="shared" si="3"/>
        <v>2.3269425018465579</v>
      </c>
    </row>
    <row r="112" spans="1:13">
      <c r="A112" s="79">
        <v>243923</v>
      </c>
      <c r="B112" s="68"/>
      <c r="C112" s="93">
        <f>((data!C112-data!C111)/data!C111)*100</f>
        <v>-0.28966849050531057</v>
      </c>
      <c r="D112" s="93">
        <f>((data!D112-data!D111)/data!D111)*100</f>
        <v>-1.727642276422767</v>
      </c>
      <c r="E112" s="93">
        <f>((data!E112-data!E111)/data!E111)*100</f>
        <v>21.123829344432895</v>
      </c>
      <c r="F112" s="93">
        <f>((data!F112-data!F111)/data!F111)*100</f>
        <v>-0.88573959255978729</v>
      </c>
      <c r="G112" s="93">
        <f>((data!G112-data!G111)/data!G111)*100</f>
        <v>-0.36036036036036551</v>
      </c>
      <c r="H112" s="93">
        <f>((data!H112-data!H111)/data!H111)*100</f>
        <v>3.6995515695067231</v>
      </c>
      <c r="I112" s="94"/>
      <c r="J112" s="93">
        <f>((data!J112-data!J111)/data!J111)*100</f>
        <v>-0.17794399288223275</v>
      </c>
      <c r="K112" s="93">
        <f>((data!K112-data!K111)/data!K111)*100</f>
        <v>-0.10050251256280836</v>
      </c>
      <c r="L112" s="57"/>
      <c r="M112" s="105">
        <f t="shared" si="3"/>
        <v>2.6601904610807936</v>
      </c>
    </row>
    <row r="113" spans="1:13" s="10" customFormat="1">
      <c r="A113" s="49">
        <v>243953</v>
      </c>
      <c r="B113" s="25"/>
      <c r="C113" s="95">
        <f>((data!C113-data!C112)/data!C112)*100</f>
        <v>-3.2440284054228532</v>
      </c>
      <c r="D113" s="95">
        <f>((data!D113-data!D112)/data!D112)*100</f>
        <v>-1.2409513960703233</v>
      </c>
      <c r="E113" s="95">
        <f>((data!E113-data!E112)/data!E112)*100</f>
        <v>-1.1168384879725184</v>
      </c>
      <c r="F113" s="95">
        <f>((data!F113-data!F112)/data!F112)*100</f>
        <v>0</v>
      </c>
      <c r="G113" s="95">
        <f>((data!G113-data!G112)/data!G112)*100</f>
        <v>0.18083182640144924</v>
      </c>
      <c r="H113" s="95">
        <f>((data!H113-data!H112)/data!H112)*100</f>
        <v>9.2972972972972912</v>
      </c>
      <c r="I113" s="96"/>
      <c r="J113" s="95">
        <f>((data!J113-data!J112)/data!J112)*100</f>
        <v>1.0421733766397159</v>
      </c>
      <c r="K113" s="95">
        <f>((data!K113-data!K112)/data!K112)*100</f>
        <v>-0.10060362173039086</v>
      </c>
      <c r="L113" s="250"/>
      <c r="M113" s="106">
        <f t="shared" si="3"/>
        <v>0.60223507364279616</v>
      </c>
    </row>
    <row r="114" spans="1:13">
      <c r="A114" s="46">
        <v>243984</v>
      </c>
      <c r="C114" s="93">
        <f>((data!C114-data!C113)/data!C113)*100</f>
        <v>3.9532944120100084</v>
      </c>
      <c r="D114" s="93">
        <f>((data!D114-data!D113)/data!D113)*100</f>
        <v>0.73298429319372027</v>
      </c>
      <c r="E114" s="93">
        <f>((data!E114-data!E113)/data!E113)*100</f>
        <v>-9.9044309296264057</v>
      </c>
      <c r="F114" s="93">
        <f>((data!F114-data!F113)/data!F113)*100</f>
        <v>1.429848078641639</v>
      </c>
      <c r="G114" s="93">
        <f>((data!G114-data!G113)/data!G113)*100</f>
        <v>9.0252707581235131E-2</v>
      </c>
      <c r="H114" s="93">
        <f>((data!H114-data!H113)/data!H113)*100</f>
        <v>-9.4955489614243263</v>
      </c>
      <c r="I114" s="94"/>
      <c r="J114" s="93">
        <f>((data!J114-data!J113)/data!J113)*100</f>
        <v>-0.26174331413283519</v>
      </c>
      <c r="K114" s="93">
        <f>((data!K114-data!K113)/data!K113)*100</f>
        <v>0</v>
      </c>
      <c r="L114" s="57"/>
      <c r="M114" s="105">
        <f t="shared" si="3"/>
        <v>-1.6819179642196205</v>
      </c>
    </row>
    <row r="115" spans="1:13">
      <c r="A115" s="49">
        <v>244015</v>
      </c>
      <c r="B115" s="242"/>
      <c r="C115" s="93">
        <f>((data!C115-data!C114)/data!C114)*100</f>
        <v>-3.8671373555840818</v>
      </c>
      <c r="D115" s="93">
        <f>((data!D115-data!D114)/data!D114)*100</f>
        <v>1.4553014553014463</v>
      </c>
      <c r="E115" s="93">
        <f>((data!E115-data!E114)/data!E114)*100</f>
        <v>-0.96432015429122475</v>
      </c>
      <c r="F115" s="93">
        <f>((data!F115-data!F114)/data!F114)*100</f>
        <v>-0.52863436123347518</v>
      </c>
      <c r="G115" s="93">
        <f>((data!G115-data!G114)/data!G114)*100</f>
        <v>0</v>
      </c>
      <c r="H115" s="93">
        <f>((data!H115-data!H114)/data!H114)*100</f>
        <v>-2.1857923497267762</v>
      </c>
      <c r="I115" s="94"/>
      <c r="J115" s="93">
        <f>((data!J115-data!J114)/data!J114)*100</f>
        <v>1.0339310466128391</v>
      </c>
      <c r="K115" s="93">
        <f>((data!K115-data!K114)/data!K114)*100</f>
        <v>-0.10070493454178682</v>
      </c>
      <c r="L115" s="57"/>
      <c r="M115" s="105">
        <f t="shared" si="3"/>
        <v>-0.64466958168288246</v>
      </c>
    </row>
    <row r="116" spans="1:13">
      <c r="A116" s="49">
        <v>244044</v>
      </c>
      <c r="B116" s="242"/>
      <c r="C116" s="93">
        <f>((data!C116-data!C115)/data!C115)*100</f>
        <v>14.187948589550995</v>
      </c>
      <c r="D116" s="93">
        <f>((data!D116-data!D115)/data!D115)*100</f>
        <v>-1.9467213114754012</v>
      </c>
      <c r="E116" s="93">
        <f>((data!E116-data!E115)/data!E115)*100</f>
        <v>14.508276533592982</v>
      </c>
      <c r="F116" s="93">
        <f>((data!F116-data!F115)/data!F115)*100</f>
        <v>-0.70859167404783996</v>
      </c>
      <c r="G116" s="93">
        <f>((data!G116-data!G115)/data!G115)*100</f>
        <v>9.0171325518479992E-2</v>
      </c>
      <c r="H116" s="93">
        <f>((data!H116-data!H115)/data!H115)*100</f>
        <v>11.508379888268152</v>
      </c>
      <c r="I116" s="94"/>
      <c r="J116" s="93">
        <f>((data!J116-data!J115)/data!J115)*100</f>
        <v>-5.8259552736758993E-2</v>
      </c>
      <c r="K116" s="93">
        <f>((data!K116-data!K115)/data!K115)*100</f>
        <v>-0.2016129032258093</v>
      </c>
      <c r="L116" s="57"/>
      <c r="M116" s="105">
        <f t="shared" si="3"/>
        <v>4.6724488619306008</v>
      </c>
    </row>
    <row r="117" spans="1:13">
      <c r="A117" s="49">
        <v>244075</v>
      </c>
      <c r="B117" s="242"/>
      <c r="C117" s="93">
        <f>((data!C117-data!C116)/data!C116)*100</f>
        <v>-11.584563660283584</v>
      </c>
      <c r="D117" s="93">
        <f>((data!D117-data!D116)/data!D116)*100</f>
        <v>-2.5078369905956173</v>
      </c>
      <c r="E117" s="93">
        <f>((data!E117-data!E116)/data!E116)*100</f>
        <v>-6.3775510204081636</v>
      </c>
      <c r="F117" s="93">
        <f>((data!F117-data!F116)/data!F116)*100</f>
        <v>0.98126672613738508</v>
      </c>
      <c r="G117" s="93">
        <f>((data!G117-data!G116)/data!G116)*100</f>
        <v>-9.0090090090084979E-2</v>
      </c>
      <c r="H117" s="93">
        <f>((data!H117-data!H116)/data!H116)*100</f>
        <v>-8.3166332665330636</v>
      </c>
      <c r="I117" s="94"/>
      <c r="J117" s="93">
        <f>((data!J117-data!J116)/data!J116)*100</f>
        <v>8.6599023756825447E-2</v>
      </c>
      <c r="K117" s="93">
        <f>((data!K117-data!K116)/data!K116)*100</f>
        <v>-0.20202020202020488</v>
      </c>
      <c r="L117" s="57"/>
      <c r="M117" s="105">
        <f t="shared" si="3"/>
        <v>-3.5013536850045637</v>
      </c>
    </row>
    <row r="118" spans="1:13">
      <c r="A118" s="49">
        <v>244105</v>
      </c>
      <c r="B118" s="242"/>
      <c r="C118" s="93">
        <f>((data!C118-data!C117)/data!C117)*100</f>
        <v>6.2412168306191615</v>
      </c>
      <c r="D118" s="93">
        <f>((data!D118-data!D117)/data!D117)*100</f>
        <v>-1.71489817792068</v>
      </c>
      <c r="E118" s="93">
        <f>((data!E118-data!E117)/data!E117)*100</f>
        <v>8.2652134423251677</v>
      </c>
      <c r="F118" s="93">
        <f>((data!F118-data!F117)/data!F117)*100</f>
        <v>-0.35335689045936897</v>
      </c>
      <c r="G118" s="93">
        <f>((data!G118-data!G117)/data!G117)*100</f>
        <v>9.0171325518479992E-2</v>
      </c>
      <c r="H118" s="93">
        <f>((data!H118-data!H117)/data!H117)*100</f>
        <v>2.9508196721311508</v>
      </c>
      <c r="I118" s="94"/>
      <c r="J118" s="93">
        <f>((data!J118-data!J117)/data!J117)*100</f>
        <v>-0.16058871982903927</v>
      </c>
      <c r="K118" s="93">
        <f>((data!K118-data!K117)/data!K117)*100</f>
        <v>0</v>
      </c>
      <c r="L118" s="57"/>
      <c r="M118" s="105">
        <f t="shared" si="3"/>
        <v>1.9148221852981089</v>
      </c>
    </row>
    <row r="119" spans="1:13">
      <c r="A119" s="245">
        <v>244136</v>
      </c>
      <c r="B119" s="242"/>
      <c r="C119" s="101">
        <f>((data!C119-data!C118)/data!C118)*100</f>
        <v>-30.275443510737627</v>
      </c>
      <c r="D119" s="101">
        <f>((data!D119-data!D118)/data!D118)*100</f>
        <v>-0.98146128680480438</v>
      </c>
      <c r="E119" s="101">
        <f>((data!E119-data!E118)/data!E118)*100</f>
        <v>-5.9563758389261814</v>
      </c>
      <c r="F119" s="101">
        <f>((data!E119-data!F118)/data!F118)*100</f>
        <v>-0.62056737588652733</v>
      </c>
      <c r="G119" s="101">
        <f>((data!G119-data!G118)/data!G118)*100</f>
        <v>0.27027027027026773</v>
      </c>
      <c r="H119" s="101">
        <f>((data!H119-data!H118)/data!H118)*100</f>
        <v>-5.2016985138004301</v>
      </c>
      <c r="I119" s="97"/>
      <c r="J119" s="101">
        <f>((data!J119-data!J118)/data!J118)*100</f>
        <v>0.50809434905981843</v>
      </c>
      <c r="K119" s="101">
        <f>((data!K119-data!K118)/data!K118)*100</f>
        <v>0</v>
      </c>
      <c r="M119" s="108">
        <f t="shared" si="3"/>
        <v>-5.2821477383531859</v>
      </c>
    </row>
    <row r="120" spans="1:13">
      <c r="A120" s="24">
        <v>244166</v>
      </c>
      <c r="B120" s="242"/>
      <c r="C120" s="101">
        <f>((data!C120-data!C119)/data!C119)*100</f>
        <v>-95.804039727708954</v>
      </c>
      <c r="D120" s="101">
        <f>((data!D120-data!D119)/data!D119)*100</f>
        <v>-1.7621145374449279</v>
      </c>
      <c r="E120" s="101">
        <f>((data!E120-data!E119)/data!E119)*100</f>
        <v>-3.9250669045495021</v>
      </c>
      <c r="F120" s="101">
        <f>((data!F120-data!E119)/data!E119)*100</f>
        <v>1.5165031222123131</v>
      </c>
      <c r="G120" s="101">
        <f>((data!G120-data!G119)/data!G119)*100</f>
        <v>-8.9847259658575318E-2</v>
      </c>
      <c r="H120" s="101">
        <f>((data!H120-data!H119)/data!H119)*100</f>
        <v>-1.1198208286674132</v>
      </c>
      <c r="I120" s="97"/>
      <c r="J120" s="101">
        <f>((data!J120-data!J119)/data!J119)*100</f>
        <v>0.40944633592338148</v>
      </c>
      <c r="K120" s="101">
        <f>((data!K120-data!K119)/data!K119)*100</f>
        <v>0.10121457489879405</v>
      </c>
      <c r="M120" s="108">
        <f t="shared" ref="M120" si="4">AVERAGE(C120:L120)</f>
        <v>-12.58421565312436</v>
      </c>
    </row>
    <row r="121" spans="1:13">
      <c r="A121" s="24">
        <v>244197</v>
      </c>
      <c r="B121" s="242"/>
      <c r="C121" s="101">
        <f>((data!C121-data!C120)/data!C120)*100</f>
        <v>-98.085106382978722</v>
      </c>
      <c r="D121" s="101">
        <f>((data!D121-data!D120)/data!D120)*100</f>
        <v>-0.33632286995515376</v>
      </c>
      <c r="E121" s="101">
        <f>((data!E121-data!E120)/data!E120)*100</f>
        <v>0.27855153203342353</v>
      </c>
      <c r="F121" s="101">
        <f>((data!F121-data!F120)/data!F120)*100</f>
        <v>-1.2302284710017499</v>
      </c>
      <c r="G121" s="101">
        <f>((data!G121-data!G120)/data!G120)*100</f>
        <v>-4.4964028776975862E-2</v>
      </c>
      <c r="H121" s="101">
        <f>((data!H121-data!H120)/data!H120)*100</f>
        <v>-1.0192525481313608</v>
      </c>
      <c r="I121" s="97"/>
      <c r="J121" s="101">
        <f>((data!J121-data!J120)/data!J120)*100</f>
        <v>-0.26429426659077199</v>
      </c>
      <c r="K121" s="101">
        <f>((data!K121-data!K120)/data!K120)*100</f>
        <v>0</v>
      </c>
      <c r="M121" s="108">
        <f t="shared" ref="M121:M122" si="5">AVERAGE(C121:L121)</f>
        <v>-12.587702129425164</v>
      </c>
    </row>
    <row r="122" spans="1:13">
      <c r="A122" s="24">
        <v>244228</v>
      </c>
      <c r="B122" s="242"/>
      <c r="C122" s="101">
        <f>((data!C122-data!C121)/data!C121)*100</f>
        <v>47.222222222222214</v>
      </c>
      <c r="D122" s="101">
        <f>((data!D122-data!D121)/data!D121)*100</f>
        <v>3.2620922384701814</v>
      </c>
      <c r="E122" s="101">
        <f>((data!E122-data!E121)/data!E121)*100</f>
        <v>0.37037037037037562</v>
      </c>
      <c r="F122" s="101">
        <f>((data!F122-data!F121)/data!F121)*100</f>
        <v>0.62277580071173366</v>
      </c>
      <c r="G122" s="101">
        <f>((data!G122-data!G121)/data!G121)*100</f>
        <v>0.26090868196130634</v>
      </c>
      <c r="H122" s="101">
        <f>((data!H122-data!H121)/data!H121)*100</f>
        <v>0.91533180778031709</v>
      </c>
      <c r="I122" s="97"/>
      <c r="J122" s="101">
        <f>((data!J122-data!J121)/data!J121)*100</f>
        <v>4.2607751855604115E-2</v>
      </c>
      <c r="K122" s="101">
        <f>((data!K122-data!K121)/data!K121)*100</f>
        <v>0.10111223458037846</v>
      </c>
      <c r="M122" s="108">
        <f t="shared" si="5"/>
        <v>6.5996776384940139</v>
      </c>
    </row>
    <row r="123" spans="1:13">
      <c r="A123" s="24">
        <v>244258</v>
      </c>
      <c r="B123" s="242"/>
      <c r="C123" s="101">
        <f>((data!C123-data!C122)/data!C122)*100</f>
        <v>-16.037735849056599</v>
      </c>
      <c r="D123" s="101">
        <f>((data!D123-data!D122)/data!D122)*100</f>
        <v>1.851851851851855</v>
      </c>
      <c r="E123" s="101">
        <f>((data!E123-data!E122)/data!E122)*100</f>
        <v>-0.83025830258303102</v>
      </c>
      <c r="F123" s="101">
        <f>((data!F123-data!F122)/data!F122)*100</f>
        <v>0.2652519893899305</v>
      </c>
      <c r="G123" s="101">
        <f>((data!G123-data!G122)/data!G122)*100</f>
        <v>0.2243359655419957</v>
      </c>
      <c r="H123" s="101">
        <f>((data!H123-data!H122)/data!H122)*100</f>
        <v>-0.79365079365079694</v>
      </c>
      <c r="I123" s="97"/>
      <c r="J123" s="101">
        <f>((data!J123-data!J122)/data!J122)*100</f>
        <v>-0.44114175551797019</v>
      </c>
      <c r="K123" s="101">
        <f>((data!K123-data!K122)/data!K122)*100</f>
        <v>0.10101010101009526</v>
      </c>
      <c r="M123" s="108">
        <f t="shared" ref="M123:M137" si="6">AVERAGE(C123:L123)</f>
        <v>-1.9575420991268149</v>
      </c>
    </row>
    <row r="124" spans="1:13">
      <c r="A124" s="24">
        <v>244289</v>
      </c>
      <c r="B124" s="242"/>
      <c r="C124" s="101">
        <f>((data!C124-data!C123)/data!C123)*100</f>
        <v>-100</v>
      </c>
      <c r="D124" s="101">
        <f>((data!D124-data!D123)/data!D123)*100</f>
        <v>1.4973262032085621</v>
      </c>
      <c r="E124" s="101">
        <f>((data!E124-data!E123)/data!E123)*100</f>
        <v>18.046511627906984</v>
      </c>
      <c r="F124" s="101">
        <f>((data!F124-data!F123)/data!F123)*100</f>
        <v>-0.61728395061728647</v>
      </c>
      <c r="G124" s="101">
        <f>((data!G124-data!G123)/data!G123)*100</f>
        <v>8.9533530307107645E-2</v>
      </c>
      <c r="H124" s="101">
        <f>((data!H124-data!H123)/data!H123)*100</f>
        <v>-1.3599999999999972</v>
      </c>
      <c r="I124" s="97"/>
      <c r="J124" s="101">
        <f>((data!J124-data!J123)/data!J123)*100</f>
        <v>-0.18286990155058205</v>
      </c>
      <c r="K124" s="101">
        <f>((data!K124-data!K123)/data!K123)*100</f>
        <v>0</v>
      </c>
      <c r="M124" s="108">
        <f t="shared" si="6"/>
        <v>-10.315847811343154</v>
      </c>
    </row>
    <row r="125" spans="1:13" s="10" customFormat="1">
      <c r="A125" s="24">
        <v>244319</v>
      </c>
      <c r="B125" s="61"/>
      <c r="C125" s="101" t="e">
        <f>((data!C125-data!C124)/data!C124)*100</f>
        <v>#DIV/0!</v>
      </c>
      <c r="D125" s="101">
        <f>((data!D125-data!D124)/data!D124)*100</f>
        <v>0.84299262381453866</v>
      </c>
      <c r="E125" s="101">
        <f>((data!E125-data!E124)/data!E124)*100</f>
        <v>11.583924349881787</v>
      </c>
      <c r="F125" s="101">
        <f>((data!F125-data!F124)/data!F124)*100</f>
        <v>2.2182786157941439</v>
      </c>
      <c r="G125" s="101">
        <f>((data!G125-data!G124)/data!G124)*100</f>
        <v>0.42937650952678214</v>
      </c>
      <c r="H125" s="101">
        <f>((data!H125-data!H124)/data!H124)*100</f>
        <v>21.561812072760979</v>
      </c>
      <c r="I125" s="97"/>
      <c r="J125" s="101">
        <f>((data!J125-data!J124)/data!J124)*100</f>
        <v>0.45499354675239123</v>
      </c>
      <c r="K125" s="101">
        <f>((data!K125-data!K124)/data!K124)*100</f>
        <v>0.10090817356206713</v>
      </c>
      <c r="L125" s="38"/>
      <c r="M125" s="108" t="e">
        <f t="shared" si="6"/>
        <v>#DIV/0!</v>
      </c>
    </row>
    <row r="126" spans="1:13">
      <c r="A126" s="46">
        <v>244350</v>
      </c>
      <c r="C126" s="101" t="e">
        <f>((data!C126-data!C125)/data!C125)*100</f>
        <v>#DIV/0!</v>
      </c>
      <c r="D126" s="101">
        <f>((data!D126-data!D125)/data!D125)*100</f>
        <v>0.20898641588297057</v>
      </c>
      <c r="E126" s="101">
        <f>((data!E126-data!E125)/data!E125)*100</f>
        <v>-7.2033898305084669</v>
      </c>
      <c r="F126" s="101">
        <f>((data!F126-data!F125)/data!F125)*100</f>
        <v>-1.397569444444444</v>
      </c>
      <c r="G126" s="101">
        <f>((data!G126-data!G125)/data!G125)*100</f>
        <v>1.4607642290905858</v>
      </c>
      <c r="H126" s="101">
        <f>((data!H126-data!H125)/data!H125)*100</f>
        <v>-16.031261913839124</v>
      </c>
      <c r="I126" s="97"/>
      <c r="J126" s="101">
        <f>((data!J126-data!J125)/data!J125)*100</f>
        <v>-0.36514437785053128</v>
      </c>
      <c r="K126" s="101">
        <f>((data!K126-data!K125)/data!K125)*100</f>
        <v>-3.5584677419361437E-2</v>
      </c>
      <c r="M126" s="108" t="e">
        <f t="shared" si="6"/>
        <v>#DIV/0!</v>
      </c>
    </row>
    <row r="127" spans="1:13">
      <c r="A127" s="49">
        <v>244381</v>
      </c>
      <c r="C127" s="101" t="e">
        <f>((data!C127-data!C126)/data!C126)*100</f>
        <v>#DIV/0!</v>
      </c>
      <c r="D127" s="101">
        <f>((data!D127-data!D126)/data!D126)*100</f>
        <v>1.5641293013555786</v>
      </c>
      <c r="E127" s="101">
        <f>((data!E127-data!E126)/data!E126)*100</f>
        <v>-22.450532724505326</v>
      </c>
      <c r="F127" s="101">
        <f>((data!F127-data!F126)/data!F126)*100</f>
        <v>0.95959151333744463</v>
      </c>
      <c r="G127" s="101">
        <f>((data!G127-data!G126)/data!G126)*100</f>
        <v>0.89544377139848153</v>
      </c>
      <c r="H127" s="101">
        <f>((data!H127-data!H126)/data!H126)*100</f>
        <v>-1.589103291713952</v>
      </c>
      <c r="I127" s="97"/>
      <c r="J127" s="101">
        <f>((data!J127-data!J126)/data!J126)*100</f>
        <v>0.81662521570157953</v>
      </c>
      <c r="K127" s="101">
        <f>((data!K127-data!K126)/data!K126)*100</f>
        <v>-0.29420751537592843</v>
      </c>
      <c r="M127" s="108" t="e">
        <f t="shared" si="6"/>
        <v>#DIV/0!</v>
      </c>
    </row>
    <row r="128" spans="1:13">
      <c r="A128" s="49">
        <v>244409</v>
      </c>
      <c r="C128" s="101" t="e">
        <f>((data!C128-data!C127)/data!C127)*100</f>
        <v>#DIV/0!</v>
      </c>
      <c r="D128" s="101">
        <f>((data!D128-data!D127)/data!D127)*100</f>
        <v>-1.5400410677618068</v>
      </c>
      <c r="E128" s="101">
        <f>((data!E128-data!E127)/data!E127)*100</f>
        <v>21.383709519136399</v>
      </c>
      <c r="F128" s="101">
        <f>((data!F128-data!F127)/data!F127)*100</f>
        <v>-1.1859086152773053</v>
      </c>
      <c r="G128" s="101">
        <f>((data!G128-data!G127)/data!G127)*100</f>
        <v>-0.7656834594970936</v>
      </c>
      <c r="H128" s="101">
        <f>((data!H128-data!H127)/data!H127)*100</f>
        <v>21.453287197231827</v>
      </c>
      <c r="I128" s="97"/>
      <c r="J128" s="101">
        <f>((data!J128-data!J127)/data!J127)*100</f>
        <v>-0.31584326719260314</v>
      </c>
      <c r="K128" s="101">
        <f>((data!K128-data!K127)/data!K127)*100</f>
        <v>-0.63761625399060518</v>
      </c>
      <c r="M128" s="108" t="e">
        <f t="shared" si="6"/>
        <v>#DIV/0!</v>
      </c>
    </row>
    <row r="129" spans="1:13">
      <c r="A129" s="49">
        <v>244440</v>
      </c>
      <c r="C129" s="101" t="e">
        <f>((data!C129-data!C128)/data!C128)*100</f>
        <v>#DIV/0!</v>
      </c>
      <c r="D129" s="101">
        <f>((data!D129-data!D128)/data!D128)*100</f>
        <v>-3.2325338894682045</v>
      </c>
      <c r="E129" s="101">
        <f>((data!E129-data!E128)/data!E128)*100</f>
        <v>-8.6587436332767354</v>
      </c>
      <c r="F129" s="101">
        <f>((data!F129-data!F128)/data!F128)*100</f>
        <v>2.1443699258736384</v>
      </c>
      <c r="G129" s="101">
        <f>((data!G129-data!G128)/data!G128)*100</f>
        <v>0.65760631302060502</v>
      </c>
      <c r="H129" s="101">
        <f>((data!H129-data!H128)/data!H128)*100</f>
        <v>-7.654320987654323</v>
      </c>
      <c r="I129" s="97"/>
      <c r="J129" s="101">
        <f>((data!J129-data!J128)/data!J128)*100</f>
        <v>0.86758184070618327</v>
      </c>
      <c r="K129" s="101">
        <f>((data!K129-data!K128)/data!K128)*100</f>
        <v>-0.65551046532601398</v>
      </c>
      <c r="M129" s="108" t="e">
        <f t="shared" si="6"/>
        <v>#DIV/0!</v>
      </c>
    </row>
    <row r="130" spans="1:13">
      <c r="A130" s="49">
        <v>244470</v>
      </c>
      <c r="C130" s="101" t="e">
        <f>((data!C130-data!C129)/data!C129)*100</f>
        <v>#DIV/0!</v>
      </c>
      <c r="D130" s="101">
        <f>((data!D130-data!D129)/data!D129)*100</f>
        <v>-1.0775862068965518</v>
      </c>
      <c r="E130" s="101">
        <f>((data!E130-data!E129)/data!E129)*100</f>
        <v>11.462205700123917</v>
      </c>
      <c r="F130" s="101">
        <f>((data!F130-data!F129)/data!F129)*100</f>
        <v>-0.78617710583153055</v>
      </c>
      <c r="G130" s="101">
        <f>((data!G130-data!G129)/data!G129)*100</f>
        <v>0.39198606271777253</v>
      </c>
      <c r="H130" s="101">
        <f>((data!H130-data!H129)/data!H129)*100</f>
        <v>4.3830614010417612</v>
      </c>
      <c r="I130" s="97"/>
      <c r="J130" s="101">
        <f>((data!J130-data!J129)/data!J129)*100</f>
        <v>0.13511008789471501</v>
      </c>
      <c r="K130" s="101">
        <f>((data!K130-data!K129)/data!K129)*100</f>
        <v>-0.38649147686957064</v>
      </c>
      <c r="M130" s="108" t="e">
        <f t="shared" si="6"/>
        <v>#DIV/0!</v>
      </c>
    </row>
    <row r="131" spans="1:13">
      <c r="A131" s="49">
        <v>244501</v>
      </c>
      <c r="C131" s="101" t="e">
        <f>((data!C131-data!C130)/data!C130)*100</f>
        <v>#DIV/0!</v>
      </c>
      <c r="D131" s="101">
        <f>((data!D131-data!D130)/data!D130)*100</f>
        <v>2.9411764705882382</v>
      </c>
      <c r="E131" s="101">
        <f>((data!E131-data!E130)/data!E130)*100</f>
        <v>-2.1789961197578025</v>
      </c>
      <c r="F131" s="101">
        <f>((data!F131-data!F130)/data!F130)*100</f>
        <v>0.43876431851097464</v>
      </c>
      <c r="G131" s="101">
        <f>((data!G131-data!G130)/data!G130)*100</f>
        <v>0.32134183729110699</v>
      </c>
      <c r="H131" s="101">
        <f>((data!H131-data!H130)/data!H130)*100</f>
        <v>1.4419780038892376</v>
      </c>
      <c r="I131" s="97"/>
      <c r="J131" s="101">
        <f>((data!J131-data!J130)/data!J130)*100</f>
        <v>-0.58354992945858375</v>
      </c>
      <c r="K131" s="101">
        <f>((data!K131-data!K130)/data!K130)*100</f>
        <v>0.38950304315965734</v>
      </c>
      <c r="M131" s="108" t="e">
        <f t="shared" si="6"/>
        <v>#DIV/0!</v>
      </c>
    </row>
    <row r="132" spans="1:13">
      <c r="A132" s="49">
        <v>244531</v>
      </c>
      <c r="C132" s="101" t="e">
        <f>((data!C132-data!C131)/data!C131)*100</f>
        <v>#DIV/0!</v>
      </c>
      <c r="D132" s="101">
        <f>((data!D132-data!D131)/data!D131)*100</f>
        <v>0.70445417603249127</v>
      </c>
      <c r="E132" s="101">
        <f>((data!E132-data!E131)/data!E131)*100</f>
        <v>-5.5236919897704695</v>
      </c>
      <c r="F132" s="101">
        <f>((data!F132-data!F131)/data!F131)*100</f>
        <v>-0.31756252567252652</v>
      </c>
      <c r="G132" s="101">
        <f>((data!G132-data!G131)/data!G131)*100</f>
        <v>-4.1714625130936316E-2</v>
      </c>
      <c r="H132" s="101">
        <f>((data!H132-data!H131)/data!H131)*100</f>
        <v>-1.4668679811573282</v>
      </c>
      <c r="I132" s="97"/>
      <c r="J132" s="101">
        <f>((data!J132-data!J131)/data!J131)*100</f>
        <v>-0.36897434119973666</v>
      </c>
      <c r="K132" s="101">
        <f>((data!K132-data!K131)/data!K131)*100</f>
        <v>0.66400721635626103</v>
      </c>
      <c r="M132" s="108" t="e">
        <f t="shared" si="6"/>
        <v>#DIV/0!</v>
      </c>
    </row>
    <row r="133" spans="1:13">
      <c r="A133" s="49">
        <v>244562</v>
      </c>
      <c r="C133" s="101">
        <f>((data!C133-data!C132)/data!C132)*100</f>
        <v>40.294584488755483</v>
      </c>
      <c r="D133" s="101">
        <f>((data!D133-data!D132)/data!D132)*100</f>
        <v>1.4499061126072141</v>
      </c>
      <c r="E133" s="101">
        <f>((data!E133-data!E132)/data!E132)*100</f>
        <v>-5.4418831218831354</v>
      </c>
      <c r="F133" s="101">
        <f>((data!F133-data!F132)/data!F132)*100</f>
        <v>-0.21250066623513192</v>
      </c>
      <c r="G133" s="101">
        <f>((data!G133-data!G132)/data!G132)*100</f>
        <v>0.10822653319079753</v>
      </c>
      <c r="H133" s="101">
        <f>((data!H133-data!H132)/data!H132)*100</f>
        <v>-1.9742013641608429</v>
      </c>
      <c r="I133" s="97"/>
      <c r="J133" s="101">
        <f>((data!J133-data!J132)/data!J132)*100</f>
        <v>-0.36379063008119766</v>
      </c>
      <c r="K133" s="101">
        <f>((data!K133-data!K132)/data!K132)*100</f>
        <v>0.5121999423355682</v>
      </c>
      <c r="M133" s="108">
        <f t="shared" si="6"/>
        <v>4.2965676618160948</v>
      </c>
    </row>
    <row r="134" spans="1:13">
      <c r="A134" s="49">
        <v>244593</v>
      </c>
      <c r="C134" s="101">
        <f>((data!C134-data!C133)/data!C133)*100</f>
        <v>44.883874180698882</v>
      </c>
      <c r="D134" s="101">
        <f>((data!D134-data!D133)/data!D133)*100</f>
        <v>0.71704927644862171</v>
      </c>
      <c r="E134" s="101">
        <f>((data!E134-data!E133)/data!E133)*100</f>
        <v>4.5015914730681086</v>
      </c>
      <c r="F134" s="101">
        <f>((data!F134-data!F133)/data!F133)*100</f>
        <v>-0.42113618174682521</v>
      </c>
      <c r="G134" s="101">
        <f>((data!G134-data!G133)/data!G133)*100</f>
        <v>0.55238766811501339</v>
      </c>
      <c r="H134" s="101">
        <f>((data!H134-data!H133)/data!H133)*100</f>
        <v>2.0891964566053374</v>
      </c>
      <c r="I134" s="97"/>
      <c r="J134" s="101">
        <f>((data!J134-data!J133)/data!J133)*100</f>
        <v>-0.11190421461694253</v>
      </c>
      <c r="K134" s="101">
        <f>((data!K134-data!K133)/data!K133)*100</f>
        <v>0.17066269509666865</v>
      </c>
      <c r="M134" s="108">
        <f t="shared" si="6"/>
        <v>6.5477151692086073</v>
      </c>
    </row>
    <row r="135" spans="1:13">
      <c r="A135" s="49">
        <v>244623</v>
      </c>
      <c r="C135" s="101">
        <f>((data!C135-data!C134)/data!C134)*100</f>
        <v>29.355208582645737</v>
      </c>
      <c r="D135" s="101">
        <f>((data!D135-data!D134)/data!D134)*100</f>
        <v>0.18606693554724418</v>
      </c>
      <c r="E135" s="101">
        <f>((data!E135-data!E134)/data!E134)*100</f>
        <v>-10.732720927687664</v>
      </c>
      <c r="F135" s="101">
        <f>((data!F135-data!F134)/data!F134)*100</f>
        <v>0.11686504232342584</v>
      </c>
      <c r="G135" s="101">
        <f>((data!G135-data!G134)/data!G134)*100</f>
        <v>-8.7649057925748688E-2</v>
      </c>
      <c r="H135" s="101">
        <f>((data!H135-data!H134)/data!H134)*100</f>
        <v>-5.1623034415570546</v>
      </c>
      <c r="I135" s="97"/>
      <c r="J135" s="101">
        <f>((data!J135-data!J134)/data!J134)*100</f>
        <v>-1.438081624840532E-2</v>
      </c>
      <c r="K135" s="101">
        <f>((data!K135-data!K134)/data!K134)*100</f>
        <v>4.3609502819984478E-2</v>
      </c>
      <c r="M135" s="108">
        <f t="shared" si="6"/>
        <v>1.71308697748969</v>
      </c>
    </row>
    <row r="136" spans="1:13">
      <c r="A136" s="79">
        <v>244654</v>
      </c>
      <c r="C136" s="101">
        <f>((data!C136-data!C135)/data!C135)*100</f>
        <v>17.598979028306001</v>
      </c>
      <c r="D136" s="101">
        <f>((data!D136-data!D135)/data!D135)*100</f>
        <v>-0.14937493926471312</v>
      </c>
      <c r="E136" s="101">
        <f>((data!E136-data!E135)/data!E135)*100</f>
        <v>11.679062440482944</v>
      </c>
      <c r="F136" s="101">
        <f>((data!F136-data!F135)/data!F135)*100</f>
        <v>-0.46959142818570548</v>
      </c>
      <c r="G136" s="101">
        <f>((data!G136-data!G135)/data!G135)*100</f>
        <v>-0.19211149071136679</v>
      </c>
      <c r="H136" s="101">
        <f>((data!H136-data!H135)/data!H135)*100</f>
        <v>-5.8487847488014584</v>
      </c>
      <c r="I136" s="97"/>
      <c r="J136" s="101">
        <f>((data!J136-data!J135)/data!J135)*100</f>
        <v>-0.14617848060800168</v>
      </c>
      <c r="K136" s="101">
        <f>((data!K136-data!K135)/data!K135)*100</f>
        <v>1.7284124206286125E-2</v>
      </c>
      <c r="M136" s="108">
        <f t="shared" si="6"/>
        <v>2.8111605631779986</v>
      </c>
    </row>
    <row r="137" spans="1:13" s="10" customFormat="1">
      <c r="A137" s="49">
        <v>244684</v>
      </c>
      <c r="B137" s="61"/>
      <c r="C137" s="101">
        <f>((data!C137-data!C136)/data!C136)*100</f>
        <v>16.979846541266109</v>
      </c>
      <c r="D137" s="101">
        <f>((data!D137-data!D136)/data!D136)*100</f>
        <v>0.48715403762816706</v>
      </c>
      <c r="E137" s="101">
        <f>((data!E137-data!E136)/data!E136)*100</f>
        <v>14.92474143970397</v>
      </c>
      <c r="F137" s="101">
        <f>((data!F137-data!F136)/data!F136)*100</f>
        <v>0.22984237698534205</v>
      </c>
      <c r="G137" s="101">
        <f>((data!G137-data!G136)/data!G136)*100</f>
        <v>0.27718982044333051</v>
      </c>
      <c r="H137" s="101">
        <f>((data!H137-data!H136)/data!H136)*100</f>
        <v>14.54150611274966</v>
      </c>
      <c r="I137" s="97"/>
      <c r="J137" s="101">
        <f>((data!J137-data!J136)/data!J136)*100</f>
        <v>-5.2339929720126202E-2</v>
      </c>
      <c r="K137" s="101">
        <f>((data!K137-data!K136)/data!K136)*100</f>
        <v>9.9056430610990606E-2</v>
      </c>
      <c r="L137" s="38"/>
      <c r="M137" s="108">
        <f t="shared" si="6"/>
        <v>5.93587460370843</v>
      </c>
    </row>
  </sheetData>
  <mergeCells count="3">
    <mergeCell ref="C1:H1"/>
    <mergeCell ref="J1:K1"/>
    <mergeCell ref="F2:G2"/>
  </mergeCells>
  <hyperlinks>
    <hyperlink ref="F2" r:id="rId1" display="https://www.bot.or.th/Thai/MonetaryPolicy/EconomicConditions/EconomicIndices/Pages/default.aspx" xr:uid="{6C3BD5C5-2687-4201-A793-ABB2606153FE}"/>
    <hyperlink ref="E2" r:id="rId2" xr:uid="{A3A92C24-4F70-4515-8AC1-98FCBF9E894C}"/>
    <hyperlink ref="C2" r:id="rId3" xr:uid="{B863979E-356D-405E-8888-E590A26653C6}"/>
    <hyperlink ref="D2" r:id="rId4" xr:uid="{69DCCC14-9866-4016-A181-EB493CF53B9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C58A-AA3E-4AFE-A107-9B0B18A0B22A}">
  <dimension ref="A1:M137"/>
  <sheetViews>
    <sheetView zoomScale="70" zoomScaleNormal="70" workbookViewId="0">
      <pane xSplit="2" ySplit="5" topLeftCell="C110" activePane="bottomRight" state="frozen"/>
      <selection pane="topRight" activeCell="C1" sqref="C1"/>
      <selection pane="bottomLeft" activeCell="A6" sqref="A6"/>
      <selection pane="bottomRight" activeCell="G134" sqref="G134"/>
    </sheetView>
  </sheetViews>
  <sheetFormatPr defaultColWidth="9.25" defaultRowHeight="15.75"/>
  <cols>
    <col min="1" max="1" width="9.25" style="55"/>
    <col min="2" max="2" width="2.625" style="56" customWidth="1"/>
    <col min="3" max="8" width="10.625" style="1" customWidth="1"/>
    <col min="9" max="9" width="2.375" style="38" customWidth="1"/>
    <col min="10" max="11" width="10.75" style="1" customWidth="1"/>
    <col min="12" max="12" width="2.375" style="38" customWidth="1"/>
    <col min="13" max="13" width="9.25" style="104"/>
    <col min="14" max="16384" width="9.25" style="1"/>
  </cols>
  <sheetData>
    <row r="1" spans="1:13" s="31" customFormat="1" ht="21" customHeight="1">
      <c r="B1" s="32"/>
      <c r="C1" s="437" t="s">
        <v>27</v>
      </c>
      <c r="D1" s="438"/>
      <c r="E1" s="438"/>
      <c r="F1" s="438"/>
      <c r="G1" s="438"/>
      <c r="H1" s="438"/>
      <c r="I1" s="33"/>
      <c r="J1" s="438" t="s">
        <v>21</v>
      </c>
      <c r="K1" s="438"/>
      <c r="L1" s="33"/>
      <c r="M1" s="204"/>
    </row>
    <row r="2" spans="1:13" ht="21" customHeight="1">
      <c r="A2" s="34" t="s">
        <v>17</v>
      </c>
      <c r="B2" s="35"/>
      <c r="C2" s="282" t="s">
        <v>34</v>
      </c>
      <c r="D2" s="288" t="s">
        <v>41</v>
      </c>
      <c r="E2" s="78" t="s">
        <v>32</v>
      </c>
      <c r="F2" s="435" t="s">
        <v>33</v>
      </c>
      <c r="G2" s="436"/>
      <c r="H2" s="36" t="s">
        <v>50</v>
      </c>
      <c r="I2" s="37"/>
      <c r="J2" s="31" t="s">
        <v>35</v>
      </c>
      <c r="K2" s="285"/>
    </row>
    <row r="3" spans="1:13">
      <c r="A3" s="34" t="s">
        <v>9</v>
      </c>
      <c r="B3" s="39"/>
      <c r="C3" s="40">
        <v>1</v>
      </c>
      <c r="D3" s="41">
        <v>2</v>
      </c>
      <c r="E3" s="41">
        <v>3</v>
      </c>
      <c r="F3" s="41">
        <v>4</v>
      </c>
      <c r="G3" s="41">
        <v>5</v>
      </c>
      <c r="H3" s="41">
        <v>6</v>
      </c>
      <c r="I3" s="42"/>
      <c r="J3" s="41">
        <v>7</v>
      </c>
      <c r="K3" s="41">
        <v>8</v>
      </c>
    </row>
    <row r="4" spans="1:13">
      <c r="A4" s="34" t="s">
        <v>8</v>
      </c>
      <c r="B4" s="35"/>
      <c r="C4" s="43" t="s">
        <v>51</v>
      </c>
      <c r="D4" s="286" t="s">
        <v>39</v>
      </c>
      <c r="E4" s="44" t="s">
        <v>42</v>
      </c>
      <c r="F4" s="44" t="s">
        <v>45</v>
      </c>
      <c r="G4" s="41" t="s">
        <v>46</v>
      </c>
      <c r="H4" s="44" t="s">
        <v>49</v>
      </c>
      <c r="I4" s="45"/>
      <c r="J4" s="44" t="s">
        <v>37</v>
      </c>
      <c r="K4" s="44" t="s">
        <v>30</v>
      </c>
    </row>
    <row r="5" spans="1:13">
      <c r="A5" s="34" t="s">
        <v>0</v>
      </c>
      <c r="B5" s="39"/>
      <c r="C5" s="40" t="s">
        <v>38</v>
      </c>
      <c r="D5" s="287" t="s">
        <v>40</v>
      </c>
      <c r="E5" s="41" t="s">
        <v>43</v>
      </c>
      <c r="F5" s="41" t="s">
        <v>44</v>
      </c>
      <c r="G5" s="41" t="s">
        <v>47</v>
      </c>
      <c r="H5" s="41" t="s">
        <v>48</v>
      </c>
      <c r="I5" s="42"/>
      <c r="J5" s="41" t="s">
        <v>36</v>
      </c>
      <c r="K5" s="41" t="s">
        <v>31</v>
      </c>
    </row>
    <row r="6" spans="1:13">
      <c r="A6" s="46">
        <v>240697</v>
      </c>
      <c r="B6" s="47"/>
      <c r="C6" s="83"/>
      <c r="D6" s="83"/>
      <c r="E6" s="83"/>
      <c r="F6" s="83"/>
      <c r="G6" s="83"/>
      <c r="H6" s="83"/>
      <c r="I6" s="84"/>
      <c r="J6" s="83"/>
      <c r="K6" s="83"/>
    </row>
    <row r="7" spans="1:13">
      <c r="A7" s="49">
        <v>240728</v>
      </c>
      <c r="B7" s="50"/>
      <c r="C7" s="85"/>
      <c r="D7" s="85"/>
      <c r="E7" s="85"/>
      <c r="F7" s="85"/>
      <c r="G7" s="85"/>
      <c r="H7" s="85"/>
      <c r="I7" s="86"/>
      <c r="J7" s="85"/>
      <c r="K7" s="85"/>
    </row>
    <row r="8" spans="1:13">
      <c r="A8" s="49">
        <v>240756</v>
      </c>
      <c r="B8" s="50"/>
      <c r="C8" s="85"/>
      <c r="D8" s="85"/>
      <c r="E8" s="85"/>
      <c r="F8" s="85"/>
      <c r="G8" s="85"/>
      <c r="H8" s="85"/>
      <c r="I8" s="86"/>
      <c r="J8" s="85"/>
      <c r="K8" s="85"/>
    </row>
    <row r="9" spans="1:13">
      <c r="A9" s="49">
        <v>240787</v>
      </c>
      <c r="B9" s="50"/>
      <c r="C9" s="85"/>
      <c r="D9" s="85"/>
      <c r="E9" s="85"/>
      <c r="F9" s="85"/>
      <c r="G9" s="85"/>
      <c r="H9" s="85"/>
      <c r="I9" s="86"/>
      <c r="J9" s="85"/>
      <c r="K9" s="85"/>
    </row>
    <row r="10" spans="1:13">
      <c r="A10" s="49">
        <v>240817</v>
      </c>
      <c r="B10" s="50"/>
      <c r="C10" s="85"/>
      <c r="D10" s="85"/>
      <c r="E10" s="85"/>
      <c r="F10" s="85"/>
      <c r="G10" s="85"/>
      <c r="H10" s="85"/>
      <c r="I10" s="86"/>
      <c r="J10" s="85"/>
      <c r="K10" s="85"/>
    </row>
    <row r="11" spans="1:13">
      <c r="A11" s="49">
        <v>240848</v>
      </c>
      <c r="B11" s="50"/>
      <c r="C11" s="85"/>
      <c r="D11" s="85"/>
      <c r="E11" s="85"/>
      <c r="F11" s="85"/>
      <c r="G11" s="85"/>
      <c r="H11" s="85"/>
      <c r="I11" s="86"/>
      <c r="J11" s="85"/>
      <c r="K11" s="85"/>
    </row>
    <row r="12" spans="1:13">
      <c r="A12" s="49">
        <v>240878</v>
      </c>
      <c r="B12" s="335"/>
      <c r="C12" s="336"/>
      <c r="D12" s="336"/>
      <c r="E12" s="336"/>
      <c r="F12" s="336"/>
      <c r="G12" s="336"/>
      <c r="H12" s="336"/>
      <c r="I12" s="337"/>
      <c r="J12" s="336"/>
      <c r="K12" s="336"/>
    </row>
    <row r="13" spans="1:13">
      <c r="A13" s="49">
        <v>240909</v>
      </c>
      <c r="B13" s="335"/>
      <c r="C13" s="336"/>
      <c r="D13" s="336"/>
      <c r="E13" s="336"/>
      <c r="F13" s="336"/>
      <c r="G13" s="336"/>
      <c r="H13" s="336"/>
      <c r="I13" s="337"/>
      <c r="J13" s="336"/>
      <c r="K13" s="336"/>
    </row>
    <row r="14" spans="1:13">
      <c r="A14" s="49">
        <v>240940</v>
      </c>
      <c r="B14" s="335"/>
      <c r="C14" s="336"/>
      <c r="D14" s="336"/>
      <c r="E14" s="336"/>
      <c r="F14" s="336"/>
      <c r="G14" s="336"/>
      <c r="H14" s="336"/>
      <c r="I14" s="337"/>
      <c r="J14" s="336"/>
      <c r="K14" s="336"/>
    </row>
    <row r="15" spans="1:13">
      <c r="A15" s="49">
        <v>240970</v>
      </c>
      <c r="B15" s="335"/>
      <c r="C15" s="336"/>
      <c r="D15" s="336"/>
      <c r="E15" s="336"/>
      <c r="F15" s="336"/>
      <c r="G15" s="336"/>
      <c r="H15" s="336"/>
      <c r="I15" s="337"/>
      <c r="J15" s="336"/>
      <c r="K15" s="336"/>
    </row>
    <row r="16" spans="1:13">
      <c r="A16" s="49">
        <v>241001</v>
      </c>
      <c r="B16" s="335"/>
      <c r="C16" s="336"/>
      <c r="D16" s="336"/>
      <c r="E16" s="336"/>
      <c r="F16" s="336"/>
      <c r="G16" s="336"/>
      <c r="H16" s="336"/>
      <c r="I16" s="337"/>
      <c r="J16" s="336"/>
      <c r="K16" s="336"/>
    </row>
    <row r="17" spans="1:13" s="10" customFormat="1">
      <c r="A17" s="49">
        <v>241031</v>
      </c>
      <c r="B17" s="338"/>
      <c r="C17" s="339"/>
      <c r="D17" s="339"/>
      <c r="E17" s="339"/>
      <c r="F17" s="339"/>
      <c r="G17" s="339"/>
      <c r="H17" s="339"/>
      <c r="I17" s="340"/>
      <c r="J17" s="339"/>
      <c r="K17" s="339"/>
      <c r="L17" s="52"/>
      <c r="M17" s="188"/>
    </row>
    <row r="18" spans="1:13">
      <c r="A18" s="46">
        <v>241062</v>
      </c>
      <c r="B18" s="335"/>
      <c r="C18" s="101">
        <f>((data!C18-data!C6)/data!C6)*100</f>
        <v>-7.4298105455375492</v>
      </c>
      <c r="D18" s="101">
        <f>((data!D18-data!D6)/data!D6)*100</f>
        <v>-0.39682539682538837</v>
      </c>
      <c r="E18" s="101">
        <f>((data!E18-data!E6)/data!E6)*100</f>
        <v>3.3298647242455806</v>
      </c>
      <c r="F18" s="101">
        <f>((data!F18-data!F6)/data!F6)*100</f>
        <v>9.569377990430078E-2</v>
      </c>
      <c r="G18" s="101">
        <f>((data!G18-data!G6)/data!G6)*100</f>
        <v>3.6916395222584213</v>
      </c>
      <c r="H18" s="101">
        <f>((data!H18-data!H6)/data!H6)*100</f>
        <v>4.525547445255321</v>
      </c>
      <c r="I18" s="97"/>
      <c r="J18" s="101">
        <f>((data!J18-data!J6)/data!J6)*100</f>
        <v>-0.80312814192748561</v>
      </c>
      <c r="K18" s="101">
        <f>((data!K18-data!K6)/data!K6)*100</f>
        <v>9.8814229249006236E-2</v>
      </c>
      <c r="M18" s="108">
        <f t="shared" ref="M18:M49" si="0">AVERAGE(C18:D18,F18:H18,J18:K18)</f>
        <v>-3.1152729660481999E-2</v>
      </c>
    </row>
    <row r="19" spans="1:13">
      <c r="A19" s="49">
        <v>241093</v>
      </c>
      <c r="B19" s="335"/>
      <c r="C19" s="101">
        <f>((data!C19-data!C7)/data!C7)*100</f>
        <v>-8.3606002482229496</v>
      </c>
      <c r="D19" s="101">
        <f>((data!D19-data!D7)/data!D7)*100</f>
        <v>0.79920079920081066</v>
      </c>
      <c r="E19" s="101">
        <f>((data!E19-data!E7)/data!E7)*100</f>
        <v>12.474012474012474</v>
      </c>
      <c r="F19" s="101">
        <f>((data!F19-data!F7)/data!F7)*100</f>
        <v>0.37771482530688522</v>
      </c>
      <c r="G19" s="101">
        <f>((data!G19-data!G7)/data!G7)*100</f>
        <v>4.2345276872964233</v>
      </c>
      <c r="H19" s="101">
        <f>((data!H19-data!H7)/data!H7)*100</f>
        <v>4.5649072753211231</v>
      </c>
      <c r="I19" s="97"/>
      <c r="J19" s="101">
        <f>((data!J19-data!J7)/data!J7)*100</f>
        <v>-0.6864591168616162</v>
      </c>
      <c r="K19" s="101">
        <f>((data!K19-data!K7)/data!K7)*100</f>
        <v>0.19801980198020083</v>
      </c>
      <c r="M19" s="108">
        <f t="shared" si="0"/>
        <v>0.16104443200298241</v>
      </c>
    </row>
    <row r="20" spans="1:13">
      <c r="A20" s="49">
        <v>241122</v>
      </c>
      <c r="B20" s="335"/>
      <c r="C20" s="101">
        <f>((data!C20-data!C8)/data!C8)*100</f>
        <v>-9.5128500191791332</v>
      </c>
      <c r="D20" s="101">
        <f>((data!D20-data!D8)/data!D8)*100</f>
        <v>0.71210579857579126</v>
      </c>
      <c r="E20" s="101">
        <f>((data!E20-data!E8)/data!E8)*100</f>
        <v>8.15811606391925</v>
      </c>
      <c r="F20" s="101">
        <f>((data!F20-data!F8)/data!F8)*100</f>
        <v>1.5932521087160287</v>
      </c>
      <c r="G20" s="101">
        <f>((data!G20-data!G8)/data!G8)*100</f>
        <v>3.3369214208826632</v>
      </c>
      <c r="H20" s="101">
        <f>((data!H20-data!H8)/data!H8)*100</f>
        <v>6.7901234567901234</v>
      </c>
      <c r="I20" s="97"/>
      <c r="J20" s="101">
        <f>((data!J20-data!J8)/data!J8)*100</f>
        <v>0.71620675905506359</v>
      </c>
      <c r="K20" s="101">
        <f>((data!K20-data!K8)/data!K8)*100</f>
        <v>0.49603174603174599</v>
      </c>
      <c r="M20" s="108">
        <f t="shared" si="0"/>
        <v>0.59025589583889759</v>
      </c>
    </row>
    <row r="21" spans="1:13">
      <c r="A21" s="49">
        <v>241153</v>
      </c>
      <c r="B21" s="335"/>
      <c r="C21" s="101">
        <f>((data!C21-data!C9)/data!C9)*100</f>
        <v>-4.7709440647937233</v>
      </c>
      <c r="D21" s="101">
        <f>((data!D21-data!D9)/data!D9)*100</f>
        <v>2.8806584362139889</v>
      </c>
      <c r="E21" s="101">
        <f>((data!E21-data!E9)/data!E9)*100</f>
        <v>9.8751418842224776</v>
      </c>
      <c r="F21" s="101">
        <f>((data!F21-data!F9)/data!F9)*100</f>
        <v>-1.2229539040451525</v>
      </c>
      <c r="G21" s="101">
        <f>((data!G21-data!G9)/data!G9)*100</f>
        <v>3.3190578158458184</v>
      </c>
      <c r="H21" s="101">
        <f>((data!H21-data!H9)/data!H9)*100</f>
        <v>6.0331825037707389</v>
      </c>
      <c r="I21" s="97"/>
      <c r="J21" s="101">
        <f>((data!J21-data!J9)/data!J9)*100</f>
        <v>1.3993011097695665</v>
      </c>
      <c r="K21" s="101">
        <f>((data!K21-data!K9)/data!K9)*100</f>
        <v>0.69513406156901969</v>
      </c>
      <c r="M21" s="108">
        <f t="shared" si="0"/>
        <v>1.1904908511900367</v>
      </c>
    </row>
    <row r="22" spans="1:13">
      <c r="A22" s="49">
        <v>241183</v>
      </c>
      <c r="B22" s="335"/>
      <c r="C22" s="101">
        <f>((data!C22-data!C10)/data!C10)*100</f>
        <v>1.7944730230888863</v>
      </c>
      <c r="D22" s="101">
        <f>((data!D22-data!D10)/data!D10)*100</f>
        <v>0.91185410334345629</v>
      </c>
      <c r="E22" s="101">
        <f>((data!E22-data!E10)/data!E10)*100</f>
        <v>3.7511436413540795</v>
      </c>
      <c r="F22" s="101">
        <f>((data!F22-data!F10)/data!F10)*100</f>
        <v>1.7975402081362266</v>
      </c>
      <c r="G22" s="101">
        <f>((data!G22-data!G10)/data!G10)*100</f>
        <v>2.6539278131634818</v>
      </c>
      <c r="H22" s="101">
        <f>((data!H22-data!H10)/data!H10)*100</f>
        <v>6.9333333333333371</v>
      </c>
      <c r="I22" s="97"/>
      <c r="J22" s="101">
        <f>((data!J22-data!J10)/data!J10)*100</f>
        <v>1.750079253472921</v>
      </c>
      <c r="K22" s="101">
        <f>((data!K22-data!K10)/data!K10)*100</f>
        <v>0.79443892750744505</v>
      </c>
      <c r="M22" s="108">
        <f t="shared" si="0"/>
        <v>2.3765209517208219</v>
      </c>
    </row>
    <row r="23" spans="1:13">
      <c r="A23" s="49">
        <v>241214</v>
      </c>
      <c r="B23" s="335"/>
      <c r="C23" s="101">
        <f>((data!C23-data!C11)/data!C11)*100</f>
        <v>-1.1889862327909888</v>
      </c>
      <c r="D23" s="101">
        <f>((data!D23-data!D11)/data!D11)*100</f>
        <v>0.90180360721443464</v>
      </c>
      <c r="E23" s="101">
        <f>((data!E23-data!E11)/data!E11)*100</f>
        <v>3.6082474226804022</v>
      </c>
      <c r="F23" s="101">
        <f>((data!F23-data!F11)/data!F11)*100</f>
        <v>1.6007532956685524</v>
      </c>
      <c r="G23" s="101">
        <f>((data!G23-data!G11)/data!G11)*100</f>
        <v>2.3255813953488405</v>
      </c>
      <c r="H23" s="101">
        <f>((data!H23-data!H11)/data!H11)*100</f>
        <v>3.4255599472990701</v>
      </c>
      <c r="I23" s="97"/>
      <c r="J23" s="101">
        <f>((data!J23-data!J11)/data!J11)*100</f>
        <v>1.480330854653912</v>
      </c>
      <c r="K23" s="101">
        <f>((data!K23-data!K11)/data!K11)*100</f>
        <v>0.8937437934458704</v>
      </c>
      <c r="M23" s="108">
        <f t="shared" si="0"/>
        <v>1.3483980944056702</v>
      </c>
    </row>
    <row r="24" spans="1:13">
      <c r="A24" s="49">
        <v>241244</v>
      </c>
      <c r="B24" s="335"/>
      <c r="C24" s="101">
        <f>((data!C24-data!C12)/data!C12)*100</f>
        <v>0.14232112821839824</v>
      </c>
      <c r="D24" s="101">
        <f>((data!D24-data!D12)/data!D12)*100</f>
        <v>0.8937437934458704</v>
      </c>
      <c r="E24" s="101">
        <f>((data!E24-data!E12)/data!E12)*100</f>
        <v>4.5235803657362741</v>
      </c>
      <c r="F24" s="101">
        <f>((data!F24-data!F12)/data!F12)*100</f>
        <v>0.94607379375591294</v>
      </c>
      <c r="G24" s="101">
        <f>((data!G24-data!G12)/data!G12)*100</f>
        <v>2.6427061310782243</v>
      </c>
      <c r="H24" s="101">
        <f>((data!H24-data!H12)/data!H12)*100</f>
        <v>5.6818181818181817</v>
      </c>
      <c r="I24" s="97"/>
      <c r="J24" s="101">
        <f>((data!J24-data!J12)/data!J12)*100</f>
        <v>1.1187969195710723</v>
      </c>
      <c r="K24" s="101">
        <f>((data!K24-data!K12)/data!K12)*100</f>
        <v>0.99304865938430986</v>
      </c>
      <c r="M24" s="108">
        <f t="shared" si="0"/>
        <v>1.7740726581817101</v>
      </c>
    </row>
    <row r="25" spans="1:13">
      <c r="A25" s="49">
        <v>241275</v>
      </c>
      <c r="B25" s="335"/>
      <c r="C25" s="101">
        <f>((data!C25-data!C13)/data!C13)*100</f>
        <v>7.2145306744570048</v>
      </c>
      <c r="D25" s="101">
        <f>((data!D25-data!D13)/data!D13)*100</f>
        <v>0.29527559055119229</v>
      </c>
      <c r="E25" s="101">
        <f>((data!E25-data!E13)/data!E13)*100</f>
        <v>1.8433179723502304</v>
      </c>
      <c r="F25" s="101">
        <f>((data!F25-data!F13)/data!F13)*100</f>
        <v>1.9662921348314686</v>
      </c>
      <c r="G25" s="101">
        <f>((data!G25-data!G13)/data!G13)*100</f>
        <v>3.4957627118644039</v>
      </c>
      <c r="H25" s="101">
        <f>((data!H25-data!H13)/data!H13)*100</f>
        <v>6.7867036011080213</v>
      </c>
      <c r="I25" s="97"/>
      <c r="J25" s="101">
        <f>((data!J25-data!J13)/data!J13)*100</f>
        <v>0.85230146686899455</v>
      </c>
      <c r="K25" s="101">
        <f>((data!K25-data!K13)/data!K13)*100</f>
        <v>1.0923535253227352</v>
      </c>
      <c r="M25" s="108">
        <f t="shared" si="0"/>
        <v>3.1004599578576881</v>
      </c>
    </row>
    <row r="26" spans="1:13">
      <c r="A26" s="49">
        <v>241306</v>
      </c>
      <c r="B26" s="335"/>
      <c r="C26" s="101">
        <f>((data!C26-data!C14)/data!C14)*100</f>
        <v>2.7741768213637541</v>
      </c>
      <c r="D26" s="101">
        <f>((data!D26-data!D14)/data!D14)*100</f>
        <v>0.48828125</v>
      </c>
      <c r="E26" s="101">
        <f>((data!E26-data!E14)/data!E14)*100</f>
        <v>8.0145719489981762</v>
      </c>
      <c r="F26" s="101">
        <f>((data!F26-data!F14)/data!F14)*100</f>
        <v>0.84586466165412733</v>
      </c>
      <c r="G26" s="101">
        <f>((data!G26-data!G14)/data!G14)*100</f>
        <v>4.2372881355932197</v>
      </c>
      <c r="H26" s="101">
        <f>((data!H26-data!H14)/data!H14)*100</f>
        <v>10.238429172510516</v>
      </c>
      <c r="I26" s="97"/>
      <c r="J26" s="101">
        <f>((data!J26-data!J14)/data!J14)*100</f>
        <v>1.0630336308315214</v>
      </c>
      <c r="K26" s="101">
        <f>((data!K26-data!K14)/data!K14)*100</f>
        <v>1.0912698412698496</v>
      </c>
      <c r="M26" s="108">
        <f t="shared" si="0"/>
        <v>2.9626205018889986</v>
      </c>
    </row>
    <row r="27" spans="1:13">
      <c r="A27" s="49">
        <v>241336</v>
      </c>
      <c r="B27" s="335"/>
      <c r="C27" s="101">
        <f>((data!C27-data!C15)/data!C15)*100</f>
        <v>6.503378378378379</v>
      </c>
      <c r="D27" s="101">
        <f>((data!D27-data!D15)/data!D15)*100</f>
        <v>0.38872691933915593</v>
      </c>
      <c r="E27" s="101">
        <f>((data!E27-data!E15)/data!E15)*100</f>
        <v>9.6007604562737594</v>
      </c>
      <c r="F27" s="101">
        <f>((data!F27-data!F15)/data!F15)*100</f>
        <v>0.2814258911819994</v>
      </c>
      <c r="G27" s="101">
        <f>((data!G27-data!G15)/data!G15)*100</f>
        <v>4.0169133192389133</v>
      </c>
      <c r="H27" s="101">
        <f>((data!H27-data!H15)/data!H15)*100</f>
        <v>6.8473609129816229</v>
      </c>
      <c r="I27" s="97"/>
      <c r="J27" s="101">
        <f>((data!J27-data!J15)/data!J15)*100</f>
        <v>2.2919955326540475</v>
      </c>
      <c r="K27" s="101">
        <f>((data!K27-data!K15)/data!K15)*100</f>
        <v>1.0891089108910834</v>
      </c>
      <c r="M27" s="108">
        <f t="shared" si="0"/>
        <v>3.0598442663807432</v>
      </c>
    </row>
    <row r="28" spans="1:13">
      <c r="A28" s="49">
        <v>241367</v>
      </c>
      <c r="B28" s="335"/>
      <c r="C28" s="101">
        <f>((data!C28-data!C16)/data!C16)*100</f>
        <v>14.323575472834598</v>
      </c>
      <c r="D28" s="101">
        <f>((data!D28-data!D16)/data!D16)*100</f>
        <v>0</v>
      </c>
      <c r="E28" s="101">
        <f>((data!E28-data!E16)/data!E16)*100</f>
        <v>14.025356576862125</v>
      </c>
      <c r="F28" s="101">
        <f>((data!F28-data!F16)/data!F16)*100</f>
        <v>1.0270774976657409</v>
      </c>
      <c r="G28" s="101">
        <f>((data!G28-data!G16)/data!G16)*100</f>
        <v>4.5454545454545583</v>
      </c>
      <c r="H28" s="101">
        <f>((data!H28-data!H16)/data!H16)*100</f>
        <v>9.7527472527472661</v>
      </c>
      <c r="I28" s="97"/>
      <c r="J28" s="101">
        <f>((data!J28-data!J16)/data!J16)*100</f>
        <v>2.9662701539719194</v>
      </c>
      <c r="K28" s="101">
        <f>((data!K28-data!K16)/data!K16)*100</f>
        <v>0.98814229249011865</v>
      </c>
      <c r="M28" s="108">
        <f t="shared" si="0"/>
        <v>4.8004667450234573</v>
      </c>
    </row>
    <row r="29" spans="1:13" s="10" customFormat="1">
      <c r="A29" s="49">
        <v>241397</v>
      </c>
      <c r="B29" s="338"/>
      <c r="C29" s="341">
        <f>((data!C29-data!C17)/data!C17)*100</f>
        <v>18.044379419653744</v>
      </c>
      <c r="D29" s="341">
        <f>((data!D29-data!D17)/data!D17)*100</f>
        <v>2.7999999999999972</v>
      </c>
      <c r="E29" s="341">
        <f>((data!E29-data!E17)/data!E17)*100</f>
        <v>13.618677042801556</v>
      </c>
      <c r="F29" s="341">
        <f>((data!F29-data!F17)/data!F17)*100</f>
        <v>0.65116279069767702</v>
      </c>
      <c r="G29" s="341">
        <f>((data!G29-data!G17)/data!G17)*100</f>
        <v>4.4164037854889617</v>
      </c>
      <c r="H29" s="101">
        <f>((data!H29-data!H17)/data!H17)*100</f>
        <v>5.6831922611850088</v>
      </c>
      <c r="I29" s="183"/>
      <c r="J29" s="341">
        <f>((data!J29-data!J17)/data!J17)*100</f>
        <v>2.4671434659578617</v>
      </c>
      <c r="K29" s="341">
        <f>((data!K29-data!K17)/data!K17)*100</f>
        <v>0.98716683119447179</v>
      </c>
      <c r="L29" s="52"/>
      <c r="M29" s="108">
        <f t="shared" si="0"/>
        <v>5.0070640791682459</v>
      </c>
    </row>
    <row r="30" spans="1:13">
      <c r="A30" s="46">
        <v>241428</v>
      </c>
      <c r="B30" s="335"/>
      <c r="C30" s="101">
        <f>((data!C30-data!C18)/data!C18)*100</f>
        <v>13.524842806065838</v>
      </c>
      <c r="D30" s="101">
        <f>((data!D30-data!D18)/data!D18)*100</f>
        <v>0.69721115537847467</v>
      </c>
      <c r="E30" s="101">
        <f>((data!E30-data!E18)/data!E18)*100</f>
        <v>9.4662638469285056</v>
      </c>
      <c r="F30" s="101">
        <f>((data!F30-data!F18)/data!F18)*100</f>
        <v>4.5889101338432239</v>
      </c>
      <c r="G30" s="101">
        <f>((data!G30-data!G18)/data!G18)*100</f>
        <v>4.8167539267015647</v>
      </c>
      <c r="H30" s="101">
        <f>((data!H30-data!H18)/data!H18)*100</f>
        <v>20.94972067039123</v>
      </c>
      <c r="I30" s="97"/>
      <c r="J30" s="101">
        <f>((data!J30-data!J18)/data!J18)*100</f>
        <v>2.7352874765469468</v>
      </c>
      <c r="K30" s="101">
        <f>((data!K30-data!K18)/data!K18)*100</f>
        <v>0.98716683119447179</v>
      </c>
      <c r="M30" s="108">
        <f t="shared" si="0"/>
        <v>6.8999847143031063</v>
      </c>
    </row>
    <row r="31" spans="1:13">
      <c r="A31" s="49">
        <v>241459</v>
      </c>
      <c r="B31" s="335"/>
      <c r="C31" s="101">
        <f>((data!C31-data!C19)/data!C19)*100</f>
        <v>10.169908889436099</v>
      </c>
      <c r="D31" s="101">
        <f>((data!D31-data!D19)/data!D19)*100</f>
        <v>1.2884043607532181</v>
      </c>
      <c r="E31" s="101">
        <f>((data!E31-data!E19)/data!E19)*100</f>
        <v>4.621072088724584</v>
      </c>
      <c r="F31" s="101">
        <f>((data!F31-data!F19)/data!F19)*100</f>
        <v>3.1984948259642576</v>
      </c>
      <c r="G31" s="101">
        <f>((data!G31-data!G19)/data!G19)*100</f>
        <v>4.4791666666666643</v>
      </c>
      <c r="H31" s="101">
        <f>((data!H31-data!H19)/data!H19)*100</f>
        <v>17.871759890859494</v>
      </c>
      <c r="I31" s="97"/>
      <c r="J31" s="101">
        <f>((data!J31-data!J19)/data!J19)*100</f>
        <v>3.3994953469032612</v>
      </c>
      <c r="K31" s="101">
        <f>((data!K31-data!K19)/data!K19)*100</f>
        <v>0.88932806324109825</v>
      </c>
      <c r="M31" s="108">
        <f t="shared" si="0"/>
        <v>5.8995082919748691</v>
      </c>
    </row>
    <row r="32" spans="1:13">
      <c r="A32" s="49">
        <v>241487</v>
      </c>
      <c r="B32" s="335"/>
      <c r="C32" s="101">
        <f>((data!C32-data!C20)/data!C20)*100</f>
        <v>13.51208139041967</v>
      </c>
      <c r="D32" s="101">
        <f>((data!D32-data!D20)/data!D20)*100</f>
        <v>1.9191919191919249</v>
      </c>
      <c r="E32" s="101">
        <f>((data!E32-data!E20)/data!E20)*100</f>
        <v>4.743390357698285</v>
      </c>
      <c r="F32" s="101">
        <f>((data!F32-data!F20)/data!F20)*100</f>
        <v>0</v>
      </c>
      <c r="G32" s="101">
        <f>((data!G32-data!G20)/data!G20)*100</f>
        <v>4.7916666666666607</v>
      </c>
      <c r="H32" s="101">
        <f>((data!H32-data!H20)/data!H20)*100</f>
        <v>14.335260115606943</v>
      </c>
      <c r="I32" s="97"/>
      <c r="J32" s="101">
        <f>((data!J32-data!J20)/data!J20)*100</f>
        <v>3.2248062641836412</v>
      </c>
      <c r="K32" s="101">
        <f>((data!K32-data!K20)/data!K20)*100</f>
        <v>0.69101678183613313</v>
      </c>
      <c r="M32" s="108">
        <f t="shared" si="0"/>
        <v>5.4962890197007104</v>
      </c>
    </row>
    <row r="33" spans="1:13">
      <c r="A33" s="49">
        <v>241518</v>
      </c>
      <c r="B33" s="335"/>
      <c r="C33" s="101">
        <f>((data!C33-data!C21)/data!C21)*100</f>
        <v>10.923588039867109</v>
      </c>
      <c r="D33" s="101">
        <f>((data!D33-data!D21)/data!D21)*100</f>
        <v>2.2000000000000028</v>
      </c>
      <c r="E33" s="101">
        <f>((data!E33-data!E21)/data!E21)*100</f>
        <v>10.743801652892568</v>
      </c>
      <c r="F33" s="101">
        <f>((data!F33-data!F21)/data!F21)*100</f>
        <v>3.3333333333333335</v>
      </c>
      <c r="G33" s="101">
        <f>((data!G33-data!G21)/data!G21)*100</f>
        <v>4.6632124352331603</v>
      </c>
      <c r="H33" s="101">
        <f>((data!H33-data!H21)/data!H21)*100</f>
        <v>21.337126600284495</v>
      </c>
      <c r="I33" s="97"/>
      <c r="J33" s="101">
        <f>((data!J33-data!J21)/data!J21)*100</f>
        <v>3.3097586140704385</v>
      </c>
      <c r="K33" s="101">
        <f>((data!K33-data!K21)/data!K21)*100</f>
        <v>0.39447731755423221</v>
      </c>
      <c r="M33" s="108">
        <f t="shared" si="0"/>
        <v>6.5944994771918246</v>
      </c>
    </row>
    <row r="34" spans="1:13">
      <c r="A34" s="49">
        <v>241548</v>
      </c>
      <c r="B34" s="335"/>
      <c r="C34" s="101">
        <f>((data!C34-data!C22)/data!C22)*100</f>
        <v>17.557879891879185</v>
      </c>
      <c r="D34" s="101">
        <f>((data!D34-data!D22)/data!D22)*100</f>
        <v>2.0080321285140563</v>
      </c>
      <c r="E34" s="101">
        <f>((data!E34-data!E22)/data!E22)*100</f>
        <v>9.1710758377424977</v>
      </c>
      <c r="F34" s="101">
        <f>((data!F34-data!F22)/data!F22)*100</f>
        <v>2.5092936802974006</v>
      </c>
      <c r="G34" s="101">
        <f>((data!G34-data!G22)/data!G22)*100</f>
        <v>4.6535677352637022</v>
      </c>
      <c r="H34" s="101">
        <f>((data!H34-data!H22)/data!H22)*100</f>
        <v>18.204488778054856</v>
      </c>
      <c r="I34" s="97"/>
      <c r="J34" s="101">
        <f>((data!J34-data!J22)/data!J22)*100</f>
        <v>2.2584201444366347</v>
      </c>
      <c r="K34" s="101">
        <f>((data!K34-data!K22)/data!K22)*100</f>
        <v>0.19704433497537227</v>
      </c>
      <c r="M34" s="108">
        <f t="shared" si="0"/>
        <v>6.7698180990601733</v>
      </c>
    </row>
    <row r="35" spans="1:13">
      <c r="A35" s="49">
        <v>241579</v>
      </c>
      <c r="B35" s="335"/>
      <c r="C35" s="101">
        <f>((data!C35-data!C23)/data!C23)*100</f>
        <v>27.992400253324888</v>
      </c>
      <c r="D35" s="101">
        <f>((data!D35-data!D23)/data!D23)*100</f>
        <v>1.9860973187686197</v>
      </c>
      <c r="E35" s="101">
        <f>((data!E35-data!E23)/data!E23)*100</f>
        <v>9.9502487562189064</v>
      </c>
      <c r="F35" s="101">
        <f>((data!F35-data!F23)/data!F23)*100</f>
        <v>2.1316033364226108</v>
      </c>
      <c r="G35" s="101">
        <f>((data!G35-data!G23)/data!G23)*100</f>
        <v>4.2355371900826535</v>
      </c>
      <c r="H35" s="101">
        <f>((data!H35-data!H23)/data!H23)*100</f>
        <v>16.942675159235666</v>
      </c>
      <c r="I35" s="97"/>
      <c r="J35" s="101">
        <f>((data!J35-data!J23)/data!J23)*100</f>
        <v>2.841038754483185</v>
      </c>
      <c r="K35" s="101">
        <f>((data!K35-data!K23)/data!K23)*100</f>
        <v>0</v>
      </c>
      <c r="M35" s="108">
        <f t="shared" si="0"/>
        <v>8.0184788589025171</v>
      </c>
    </row>
    <row r="36" spans="1:13">
      <c r="A36" s="49">
        <v>241609</v>
      </c>
      <c r="B36" s="335"/>
      <c r="C36" s="101">
        <f>((data!C36-data!C24)/data!C24)*100</f>
        <v>15.658914728682172</v>
      </c>
      <c r="D36" s="101">
        <f>((data!D36-data!D24)/data!D24)*100</f>
        <v>2.8543307086614229</v>
      </c>
      <c r="E36" s="101">
        <f>((data!E36-data!E24)/data!E24)*100</f>
        <v>11.049723756906078</v>
      </c>
      <c r="F36" s="101">
        <f>((data!F36-data!F24)/data!F24)*100</f>
        <v>3.6551077788191111</v>
      </c>
      <c r="G36" s="101">
        <f>((data!G36-data!G24)/data!G24)*100</f>
        <v>3.6045314109165809</v>
      </c>
      <c r="H36" s="101">
        <f>((data!H36-data!H24)/data!H24)*100</f>
        <v>36.559139784946218</v>
      </c>
      <c r="I36" s="97"/>
      <c r="J36" s="101">
        <f>((data!J36-data!J24)/data!J24)*100</f>
        <v>3.2543243815604819</v>
      </c>
      <c r="K36" s="101">
        <f>((data!K36-data!K24)/data!K24)*100</f>
        <v>-9.8328416912496081E-2</v>
      </c>
      <c r="M36" s="108">
        <f t="shared" si="0"/>
        <v>9.3554314823819276</v>
      </c>
    </row>
    <row r="37" spans="1:13">
      <c r="A37" s="49">
        <v>241640</v>
      </c>
      <c r="B37" s="335"/>
      <c r="C37" s="101">
        <f>((data!C37-data!C25)/data!C25)*100</f>
        <v>27.828456344035068</v>
      </c>
      <c r="D37" s="101">
        <f>((data!D37-data!D25)/data!D25)*100</f>
        <v>3.6310107948969468</v>
      </c>
      <c r="E37" s="101">
        <f>((data!E37-data!E25)/data!E25)*100</f>
        <v>13.936651583710413</v>
      </c>
      <c r="F37" s="101">
        <f>((data!F37-data!F25)/data!F25)*100</f>
        <v>2.2956841138659319</v>
      </c>
      <c r="G37" s="101">
        <f>((data!G37-data!G25)/data!G25)*100</f>
        <v>2.9682702149436966</v>
      </c>
      <c r="H37" s="101">
        <f>((data!H37-data!H25)/data!H25)*100</f>
        <v>39.948119325551254</v>
      </c>
      <c r="I37" s="97"/>
      <c r="J37" s="101">
        <f>((data!J37-data!J25)/data!J25)*100</f>
        <v>4.3535872808887435</v>
      </c>
      <c r="K37" s="101">
        <f>((data!K37-data!K25)/data!K25)*100</f>
        <v>-0.29469548133595008</v>
      </c>
      <c r="M37" s="108">
        <f t="shared" si="0"/>
        <v>11.532918941835101</v>
      </c>
    </row>
    <row r="38" spans="1:13">
      <c r="A38" s="49">
        <v>241671</v>
      </c>
      <c r="B38" s="335"/>
      <c r="C38" s="101">
        <f>((data!C38-data!C26)/data!C26)*100</f>
        <v>31.369828456104941</v>
      </c>
      <c r="D38" s="101">
        <f>((data!D38-data!D26)/data!D26)*100</f>
        <v>3.1098153547133025</v>
      </c>
      <c r="E38" s="101">
        <f>((data!E38-data!E26)/data!E26)*100</f>
        <v>5.8178752107925851</v>
      </c>
      <c r="F38" s="101">
        <f>((data!F38-data!F26)/data!F26)*100</f>
        <v>2.702702702702708</v>
      </c>
      <c r="G38" s="101">
        <f>((data!G38-data!G26)/data!G26)*100</f>
        <v>2.4390243902438935</v>
      </c>
      <c r="H38" s="101">
        <f>((data!H38-data!H26)/data!H26)*100</f>
        <v>28.371501272264648</v>
      </c>
      <c r="I38" s="97"/>
      <c r="J38" s="101">
        <f>((data!J38-data!J26)/data!J26)*100</f>
        <v>4.313826088176401</v>
      </c>
      <c r="K38" s="101">
        <f>((data!K38-data!K26)/data!K26)*100</f>
        <v>-0.39254170755643342</v>
      </c>
      <c r="M38" s="108">
        <f t="shared" si="0"/>
        <v>10.273450936664208</v>
      </c>
    </row>
    <row r="39" spans="1:13">
      <c r="A39" s="49">
        <v>241701</v>
      </c>
      <c r="B39" s="335"/>
      <c r="C39" s="101">
        <f>((data!C39-data!C27)/data!C27)*100</f>
        <v>21.479551376458591</v>
      </c>
      <c r="D39" s="101">
        <f>((data!D39-data!D27)/data!D27)*100</f>
        <v>3.2913843175217865</v>
      </c>
      <c r="E39" s="101">
        <f>((data!E39-data!E27)/data!E27)*100</f>
        <v>10.494362532523859</v>
      </c>
      <c r="F39" s="101">
        <f>((data!F39-data!F27)/data!F27)*100</f>
        <v>5.8933582787651986</v>
      </c>
      <c r="G39" s="101">
        <f>((data!G39-data!G27)/data!G27)*100</f>
        <v>2.5406504065040649</v>
      </c>
      <c r="H39" s="101">
        <f>((data!H39-data!H27)/data!H27)*100</f>
        <v>38.317757009345776</v>
      </c>
      <c r="I39" s="97"/>
      <c r="J39" s="101">
        <f>((data!J39-data!J27)/data!J27)*100</f>
        <v>2.9308674017344369</v>
      </c>
      <c r="K39" s="101">
        <f>((data!K39-data!K27)/data!K27)*100</f>
        <v>-0.68560235063661967</v>
      </c>
      <c r="M39" s="108">
        <f t="shared" si="0"/>
        <v>10.538280919956176</v>
      </c>
    </row>
    <row r="40" spans="1:13">
      <c r="A40" s="49">
        <v>241732</v>
      </c>
      <c r="B40" s="335"/>
      <c r="C40" s="101">
        <f>((data!C40-data!C28)/data!C28)*100</f>
        <v>33.551106427818752</v>
      </c>
      <c r="D40" s="101">
        <f>((data!D40-data!D28)/data!D28)*100</f>
        <v>5.2941176470588287</v>
      </c>
      <c r="E40" s="101">
        <f>((data!E40-data!E28)/data!E28)*100</f>
        <v>7.0187630298818586</v>
      </c>
      <c r="F40" s="101">
        <f>((data!F40-data!F28)/data!F28)*100</f>
        <v>3.3271719038816956</v>
      </c>
      <c r="G40" s="101">
        <f>((data!G40-data!G28)/data!G28)*100</f>
        <v>1.6177957532861418</v>
      </c>
      <c r="H40" s="101">
        <f>((data!H40-data!H28)/data!H28)*100</f>
        <v>34.29286608260324</v>
      </c>
      <c r="I40" s="97"/>
      <c r="J40" s="101">
        <f>((data!J40-data!J28)/data!J28)*100</f>
        <v>2.7666629800210103</v>
      </c>
      <c r="K40" s="101">
        <f>((data!K40-data!K28)/data!K28)*100</f>
        <v>-0.88062622309198202</v>
      </c>
      <c r="M40" s="108">
        <f t="shared" si="0"/>
        <v>11.424156367368241</v>
      </c>
    </row>
    <row r="41" spans="1:13" s="10" customFormat="1">
      <c r="A41" s="49">
        <v>241762</v>
      </c>
      <c r="B41" s="338"/>
      <c r="C41" s="341">
        <f>((data!C41-data!C29)/data!C29)*100</f>
        <v>20.853129518694484</v>
      </c>
      <c r="D41" s="341">
        <f>((data!D41-data!D29)/data!D29)*100</f>
        <v>3.0155642023346387</v>
      </c>
      <c r="E41" s="341">
        <f>((data!E41-data!E29)/data!E29)*100</f>
        <v>2.602739726027405</v>
      </c>
      <c r="F41" s="341">
        <f>((data!F41-data!F29)/data!F29)*100</f>
        <v>1.1090573012939027</v>
      </c>
      <c r="G41" s="341">
        <f>((data!G41-data!G29)/data!G29)*100</f>
        <v>0.70493454179255066</v>
      </c>
      <c r="H41" s="101">
        <f>((data!H41-data!H29)/data!H29)*100</f>
        <v>32.036613272311207</v>
      </c>
      <c r="I41" s="183"/>
      <c r="J41" s="341">
        <f>((data!J41-data!J29)/data!J29)*100</f>
        <v>2.5912536810940563</v>
      </c>
      <c r="K41" s="341">
        <f>((data!K41-data!K29)/data!K29)*100</f>
        <v>-1.0752688172042957</v>
      </c>
      <c r="L41" s="52"/>
      <c r="M41" s="108">
        <f t="shared" si="0"/>
        <v>8.4621833857595057</v>
      </c>
    </row>
    <row r="42" spans="1:13">
      <c r="A42" s="46">
        <v>241793</v>
      </c>
      <c r="B42" s="335"/>
      <c r="C42" s="101">
        <f>((data!C42-data!C30)/data!C30)*100</f>
        <v>26.183753258036489</v>
      </c>
      <c r="D42" s="101">
        <f>((data!D42-data!D30)/data!D30)*100</f>
        <v>2.9673590504451042</v>
      </c>
      <c r="E42" s="101">
        <f>((data!E42-data!E30)/data!E30)*100</f>
        <v>6.2557497700091975</v>
      </c>
      <c r="F42" s="101">
        <f>((data!F42-data!F30)/data!F30)*100</f>
        <v>2.1023765996343666</v>
      </c>
      <c r="G42" s="101">
        <f>((data!G42-data!G30)/data!G30)*100</f>
        <v>0.19980019980020267</v>
      </c>
      <c r="H42" s="101">
        <f>((data!H42-data!H30)/data!H30)*100</f>
        <v>14.896073903002316</v>
      </c>
      <c r="I42" s="97"/>
      <c r="J42" s="101">
        <f>((data!J42-data!J30)/data!J30)*100</f>
        <v>1.9116422323518525</v>
      </c>
      <c r="K42" s="101">
        <f>((data!K42-data!K30)/data!K30)*100</f>
        <v>-1.0752688172042957</v>
      </c>
      <c r="M42" s="108">
        <f t="shared" si="0"/>
        <v>6.7408194894380049</v>
      </c>
    </row>
    <row r="43" spans="1:13">
      <c r="A43" s="49">
        <v>241824</v>
      </c>
      <c r="B43" s="335"/>
      <c r="C43" s="101">
        <f>((data!C43-data!C31)/data!C31)*100</f>
        <v>17.556995976754582</v>
      </c>
      <c r="D43" s="101">
        <f>((data!D43-data!D31)/data!D31)*100</f>
        <v>3.1311154598825857</v>
      </c>
      <c r="E43" s="101">
        <f>((data!E43-data!E31)/data!E31)*100</f>
        <v>4.328621908127201</v>
      </c>
      <c r="F43" s="101">
        <f>((data!F43-data!F31)/data!F31)*100</f>
        <v>0.36463081130354735</v>
      </c>
      <c r="G43" s="101">
        <f>((data!G43-data!G31)/data!G31)*100</f>
        <v>0.3988035892323088</v>
      </c>
      <c r="H43" s="101">
        <f>((data!H43-data!H31)/data!H31)*100</f>
        <v>13.078703703703701</v>
      </c>
      <c r="I43" s="97"/>
      <c r="J43" s="101">
        <f>((data!J43-data!J31)/data!J31)*100</f>
        <v>1.109641770353516</v>
      </c>
      <c r="K43" s="101">
        <f>((data!K43-data!K31)/data!K31)*100</f>
        <v>-0.88148873653280269</v>
      </c>
      <c r="M43" s="108">
        <f t="shared" si="0"/>
        <v>4.9654860820996349</v>
      </c>
    </row>
    <row r="44" spans="1:13">
      <c r="A44" s="49">
        <v>241852</v>
      </c>
      <c r="B44" s="335"/>
      <c r="C44" s="101">
        <f>((data!C44-data!C32)/data!C32)*100</f>
        <v>18.588367099243769</v>
      </c>
      <c r="D44" s="101">
        <f>((data!D44-data!D32)/data!D32)*100</f>
        <v>3.2705649157581735</v>
      </c>
      <c r="E44" s="101">
        <f>((data!E44-data!E32)/data!E32)*100</f>
        <v>4.9740163325909563</v>
      </c>
      <c r="F44" s="101">
        <f>((data!F44-data!F32)/data!F32)*100</f>
        <v>1.6605166051660489</v>
      </c>
      <c r="G44" s="101">
        <f>((data!G44-data!G32)/data!G32)*100</f>
        <v>0.49701789264413521</v>
      </c>
      <c r="H44" s="101">
        <f>((data!H44-data!H32)/data!H32)*100</f>
        <v>14.15571284125379</v>
      </c>
      <c r="I44" s="97"/>
      <c r="J44" s="101">
        <f>((data!J44-data!J32)/data!J32)*100</f>
        <v>0.65455591463181662</v>
      </c>
      <c r="K44" s="101">
        <f>((data!K44-data!K32)/data!K32)*100</f>
        <v>-0.68627450980392435</v>
      </c>
      <c r="M44" s="108">
        <f t="shared" si="0"/>
        <v>5.4486372512705428</v>
      </c>
    </row>
    <row r="45" spans="1:13">
      <c r="A45" s="49">
        <v>241883</v>
      </c>
      <c r="B45" s="335"/>
      <c r="C45" s="101">
        <f>((data!C45-data!C33)/data!C33)*100</f>
        <v>23.804959865820056</v>
      </c>
      <c r="D45" s="101">
        <f>((data!D45-data!D33)/data!D33)*100</f>
        <v>-0.29354207436398938</v>
      </c>
      <c r="E45" s="101">
        <f>((data!E45-data!E33)/data!E33)*100</f>
        <v>4.6641791044776113</v>
      </c>
      <c r="F45" s="101">
        <f>((data!F45-data!F33)/data!F33)*100</f>
        <v>2.1198156682027625</v>
      </c>
      <c r="G45" s="101">
        <f>((data!G45-data!G33)/data!G33)*100</f>
        <v>0.29702970297029424</v>
      </c>
      <c r="H45" s="101">
        <f>((data!H45-data!H33)/data!H33)*100</f>
        <v>19.577960140679956</v>
      </c>
      <c r="I45" s="97"/>
      <c r="J45" s="101">
        <f>((data!J45-data!J33)/data!J33)*100</f>
        <v>-1.0247462328067771</v>
      </c>
      <c r="K45" s="101">
        <f>((data!K45-data!K33)/data!K33)*100</f>
        <v>-0.58939096267190016</v>
      </c>
      <c r="M45" s="108">
        <f t="shared" si="0"/>
        <v>6.2702980154043431</v>
      </c>
    </row>
    <row r="46" spans="1:13">
      <c r="A46" s="49">
        <v>241913</v>
      </c>
      <c r="B46" s="335"/>
      <c r="C46" s="101">
        <f>((data!C46-data!C34)/data!C34)*100</f>
        <v>22.113365990202936</v>
      </c>
      <c r="D46" s="101">
        <f>((data!D46-data!D34)/data!D34)*100</f>
        <v>1.2795275590551294</v>
      </c>
      <c r="E46" s="101">
        <f>((data!E46-data!E34)/data!E34)*100</f>
        <v>0</v>
      </c>
      <c r="F46" s="101">
        <f>((data!F46-data!F34)/data!F34)*100</f>
        <v>0</v>
      </c>
      <c r="G46" s="101">
        <f>((data!G46-data!G34)/data!G34)*100</f>
        <v>0</v>
      </c>
      <c r="H46" s="101">
        <f>((data!H46-data!H34)/data!H34)*100</f>
        <v>10.021097046413502</v>
      </c>
      <c r="I46" s="97"/>
      <c r="J46" s="101">
        <f>((data!J46-data!J34)/data!J34)*100</f>
        <v>-1.0156011968473575E-2</v>
      </c>
      <c r="K46" s="101">
        <f>((data!K46-data!K34)/data!K34)*100</f>
        <v>-0.49164208456243852</v>
      </c>
      <c r="M46" s="108">
        <f t="shared" si="0"/>
        <v>4.7017417855915218</v>
      </c>
    </row>
    <row r="47" spans="1:13">
      <c r="A47" s="49">
        <v>241944</v>
      </c>
      <c r="B47" s="335"/>
      <c r="C47" s="101">
        <f>((data!C47-data!C35)/data!C35)*100</f>
        <v>14.0524492825334</v>
      </c>
      <c r="D47" s="101">
        <f>((data!D47-data!D35)/data!D35)*100</f>
        <v>-1.363193768257065</v>
      </c>
      <c r="E47" s="101">
        <f>((data!E47-data!E35)/data!E35)*100</f>
        <v>-3.6953242835595717</v>
      </c>
      <c r="F47" s="101">
        <f>((data!F47-data!F35)/data!F35)*100</f>
        <v>0</v>
      </c>
      <c r="G47" s="101">
        <f>((data!G47-data!G35)/data!G35)*100</f>
        <v>0.19821605550048427</v>
      </c>
      <c r="H47" s="101">
        <f>((data!H47-data!H35)/data!H35)*100</f>
        <v>6.5359477124183014</v>
      </c>
      <c r="I47" s="97"/>
      <c r="J47" s="101">
        <f>((data!J47-data!J35)/data!J35)*100</f>
        <v>-0.73693288629623954</v>
      </c>
      <c r="K47" s="101">
        <f>((data!K47-data!K35)/data!K35)*100</f>
        <v>-0.39370078740156644</v>
      </c>
      <c r="M47" s="108">
        <f t="shared" si="0"/>
        <v>2.6132550869281879</v>
      </c>
    </row>
    <row r="48" spans="1:13">
      <c r="A48" s="49">
        <v>241974</v>
      </c>
      <c r="B48" s="335"/>
      <c r="C48" s="101">
        <f>((data!C48-data!C36)/data!C36)*100</f>
        <v>26.66443252904379</v>
      </c>
      <c r="D48" s="101">
        <f>((data!D48-data!D36)/data!D36)*100</f>
        <v>-2.1052631578947394</v>
      </c>
      <c r="E48" s="101">
        <f>((data!E48-data!E36)/data!E36)*100</f>
        <v>0.49751243781095239</v>
      </c>
      <c r="F48" s="101">
        <f>((data!F48-data!F36)/data!F36)*100</f>
        <v>1.7179023508137485</v>
      </c>
      <c r="G48" s="101">
        <f>((data!G48-data!G36)/data!G36)*100</f>
        <v>0.59642147117297073</v>
      </c>
      <c r="H48" s="101">
        <f>((data!H48-data!H36)/data!H36)*100</f>
        <v>-3.2480314960629899</v>
      </c>
      <c r="I48" s="97"/>
      <c r="J48" s="101">
        <f>((data!J48-data!J36)/data!J36)*100</f>
        <v>-1.3774541767684489</v>
      </c>
      <c r="K48" s="101">
        <f>((data!K48-data!K36)/data!K36)*100</f>
        <v>-0.39370078740156644</v>
      </c>
      <c r="M48" s="108">
        <f t="shared" si="0"/>
        <v>3.1220438189861093</v>
      </c>
    </row>
    <row r="49" spans="1:13">
      <c r="A49" s="49">
        <v>242005</v>
      </c>
      <c r="B49" s="335"/>
      <c r="C49" s="101">
        <f>((data!C49-data!C37)/data!C37)*100</f>
        <v>5.4587581093605193</v>
      </c>
      <c r="D49" s="101">
        <f>((data!D49-data!D37)/data!D37)*100</f>
        <v>-2.556818181818171</v>
      </c>
      <c r="E49" s="101">
        <f>((data!E49-data!E37)/data!E37)*100</f>
        <v>-4.0508339952343198</v>
      </c>
      <c r="F49" s="101">
        <f>((data!F49-data!F37)/data!F37)*100</f>
        <v>-1.0771992818671479</v>
      </c>
      <c r="G49" s="101">
        <f>((data!G49-data!G37)/data!G37)*100</f>
        <v>0.29821073558649241</v>
      </c>
      <c r="H49" s="101">
        <f>((data!H49-data!H37)/data!H37)*100</f>
        <v>-10.194624652455978</v>
      </c>
      <c r="I49" s="97"/>
      <c r="J49" s="101">
        <f>((data!J49-data!J37)/data!J37)*100</f>
        <v>-1.3396749291328685</v>
      </c>
      <c r="K49" s="101">
        <f>((data!K49-data!K37)/data!K37)*100</f>
        <v>-0.39408866995074454</v>
      </c>
      <c r="M49" s="108">
        <f t="shared" si="0"/>
        <v>-1.4007766957539853</v>
      </c>
    </row>
    <row r="50" spans="1:13">
      <c r="A50" s="49">
        <v>242036</v>
      </c>
      <c r="B50" s="335"/>
      <c r="C50" s="101">
        <f>((data!C50-data!C38)/data!C38)*100</f>
        <v>2.1315410465674511</v>
      </c>
      <c r="D50" s="101">
        <f>((data!D50-data!D38)/data!D38)*100</f>
        <v>-2.5447690857681327</v>
      </c>
      <c r="E50" s="101">
        <f>((data!E50-data!E38)/data!E38)*100</f>
        <v>-5.7370517928286873</v>
      </c>
      <c r="F50" s="101">
        <f>((data!F50-data!F38)/data!F38)*100</f>
        <v>0.45372050816696918</v>
      </c>
      <c r="G50" s="101">
        <f>((data!G50-data!G38)/data!G38)*100</f>
        <v>0.29761904761904484</v>
      </c>
      <c r="H50" s="101">
        <f>((data!H50-data!H38)/data!H38)*100</f>
        <v>-7.0366699702675994</v>
      </c>
      <c r="I50" s="97"/>
      <c r="J50" s="101">
        <f>((data!J50-data!J38)/data!J38)*100</f>
        <v>-1.7374573008364882</v>
      </c>
      <c r="K50" s="101">
        <f>((data!K50-data!K38)/data!K38)*100</f>
        <v>-0.39408866995074454</v>
      </c>
      <c r="M50" s="108">
        <f t="shared" ref="M50:M81" si="1">AVERAGE(C50:D50,F50:H50,J50:K50)</f>
        <v>-1.2614434892099287</v>
      </c>
    </row>
    <row r="51" spans="1:13">
      <c r="A51" s="49">
        <v>242066</v>
      </c>
      <c r="B51" s="335"/>
      <c r="C51" s="101">
        <f>((data!C51-data!C39)/data!C39)*100</f>
        <v>16.422642917094095</v>
      </c>
      <c r="D51" s="101">
        <f>((data!D51-data!D39)/data!D39)*100</f>
        <v>-3.5613870665417031</v>
      </c>
      <c r="E51" s="101">
        <f>((data!E51-data!E39)/data!E39)*100</f>
        <v>-4.7880690737833662</v>
      </c>
      <c r="F51" s="101">
        <f>((data!F51-data!F39)/data!F39)*100</f>
        <v>-1.7667844522968199</v>
      </c>
      <c r="G51" s="101">
        <f>((data!G51-data!G39)/data!G39)*100</f>
        <v>-0.19821605550049837</v>
      </c>
      <c r="H51" s="101">
        <f>((data!H51-data!H39)/data!H39)*100</f>
        <v>-8.7837837837837789</v>
      </c>
      <c r="I51" s="97"/>
      <c r="J51" s="101">
        <f>((data!J51-data!J39)/data!J39)*100</f>
        <v>-2.4594751580988179</v>
      </c>
      <c r="K51" s="101">
        <f>((data!K51-data!K39)/data!K39)*100</f>
        <v>-0.1972386587771231</v>
      </c>
      <c r="M51" s="108">
        <f t="shared" si="1"/>
        <v>-7.7748893986378215E-2</v>
      </c>
    </row>
    <row r="52" spans="1:13">
      <c r="A52" s="49">
        <v>242097</v>
      </c>
      <c r="B52" s="335"/>
      <c r="C52" s="101">
        <f>((data!C52-data!C40)/data!C40)*100</f>
        <v>-4.3711535426858132</v>
      </c>
      <c r="D52" s="101">
        <f>((data!D52-data!D40)/data!D40)*100</f>
        <v>-5.6797020484171403</v>
      </c>
      <c r="E52" s="101">
        <f>((data!E52-data!E40)/data!E40)*100</f>
        <v>-9.0909090909090917</v>
      </c>
      <c r="F52" s="101">
        <f>((data!F52-data!F40)/data!F40)*100</f>
        <v>-1.6994633273702966</v>
      </c>
      <c r="G52" s="101">
        <f>((data!G52-data!G40)/data!G40)*100</f>
        <v>0.19900497512438092</v>
      </c>
      <c r="H52" s="101">
        <f>((data!H52-data!H40)/data!H40)*100</f>
        <v>-9.6924510717614076</v>
      </c>
      <c r="I52" s="97"/>
      <c r="J52" s="101">
        <f>((data!J52-data!J40)/data!J40)*100</f>
        <v>-2.047601522464614</v>
      </c>
      <c r="K52" s="101">
        <f>((data!K52-data!K40)/data!K40)*100</f>
        <v>-9.8716683119441581E-2</v>
      </c>
      <c r="M52" s="108">
        <f t="shared" si="1"/>
        <v>-3.3414404600991903</v>
      </c>
    </row>
    <row r="53" spans="1:13" s="10" customFormat="1">
      <c r="A53" s="49">
        <v>242127</v>
      </c>
      <c r="B53" s="338"/>
      <c r="C53" s="341">
        <f>((data!C53-data!C41)/data!C41)*100</f>
        <v>12.477566019998291</v>
      </c>
      <c r="D53" s="341">
        <f>((data!D53-data!D41)/data!D41)*100</f>
        <v>-5.4768649669499636</v>
      </c>
      <c r="E53" s="341">
        <f>((data!E53-data!E41)/data!E41)*100</f>
        <v>-12.016021361815755</v>
      </c>
      <c r="F53" s="341">
        <f>((data!F53-data!F41)/data!F41)*100</f>
        <v>0.54844606946983021</v>
      </c>
      <c r="G53" s="341">
        <f>((data!G53-data!G41)/data!G41)*100</f>
        <v>1.0999999999999943</v>
      </c>
      <c r="H53" s="101">
        <f>((data!H53-data!H41)/data!H41)*100</f>
        <v>-8.4922010398613601</v>
      </c>
      <c r="I53" s="183"/>
      <c r="J53" s="341">
        <f>((data!J53-data!J41)/data!J41)*100</f>
        <v>-2.2991807373363939</v>
      </c>
      <c r="K53" s="341">
        <f>((data!K53-data!K41)/data!K41)*100</f>
        <v>0</v>
      </c>
      <c r="L53" s="52"/>
      <c r="M53" s="108">
        <f t="shared" si="1"/>
        <v>-0.30603352209708612</v>
      </c>
    </row>
    <row r="54" spans="1:13">
      <c r="A54" s="46">
        <v>242158</v>
      </c>
      <c r="B54" s="335"/>
      <c r="C54" s="101">
        <f>((data!C54-data!C42)/data!C42)*100</f>
        <v>9.2262673207677093</v>
      </c>
      <c r="D54" s="101">
        <f>((data!D54-data!D42)/data!D42)*100</f>
        <v>-4.514889529298741</v>
      </c>
      <c r="E54" s="101">
        <f>((data!E54-data!E42)/data!E42)*100</f>
        <v>-3.1168831168831121</v>
      </c>
      <c r="F54" s="101">
        <f>((data!F54-data!F42)/data!F42)*100</f>
        <v>0.44762757385854968</v>
      </c>
      <c r="G54" s="101">
        <f>((data!G54-data!G42)/data!G42)*100</f>
        <v>0.6979062811565333</v>
      </c>
      <c r="H54" s="101">
        <f>((data!H54-data!H42)/data!H42)*100</f>
        <v>-5.2261306532663347</v>
      </c>
      <c r="I54" s="97"/>
      <c r="J54" s="101">
        <f>((data!J54-data!J42)/data!J42)*100</f>
        <v>-2.2903790155132291</v>
      </c>
      <c r="K54" s="101">
        <f>((data!K54-data!K42)/data!K42)*100</f>
        <v>-0.19762845849802652</v>
      </c>
      <c r="M54" s="108">
        <f t="shared" si="1"/>
        <v>-0.2653180686847913</v>
      </c>
    </row>
    <row r="55" spans="1:13">
      <c r="A55" s="49">
        <v>242189</v>
      </c>
      <c r="B55" s="335"/>
      <c r="C55" s="101">
        <f>((data!C55-data!C43)/data!C43)*100</f>
        <v>21.903222739804164</v>
      </c>
      <c r="D55" s="101">
        <f>((data!D55-data!D43)/data!D43)*100</f>
        <v>-6.9259962049335977</v>
      </c>
      <c r="E55" s="101">
        <f>((data!E55-data!E43)/data!E43)*100</f>
        <v>-8.7214225232853497</v>
      </c>
      <c r="F55" s="101">
        <f>((data!F55-data!F43)/data!F43)*100</f>
        <v>-2.9972752043596707</v>
      </c>
      <c r="G55" s="101">
        <f>((data!G55-data!G43)/data!G43)*100</f>
        <v>-0.19860973187686479</v>
      </c>
      <c r="H55" s="101">
        <f>((data!H55-data!H43)/data!H43)*100</f>
        <v>-7.9836233367451355</v>
      </c>
      <c r="I55" s="97"/>
      <c r="J55" s="101">
        <f>((data!J55-data!J43)/data!J43)*100</f>
        <v>-1.423221775020882</v>
      </c>
      <c r="K55" s="101">
        <f>((data!K55-data!K43)/data!K43)*100</f>
        <v>-0.79051383399209207</v>
      </c>
      <c r="M55" s="108">
        <f t="shared" si="1"/>
        <v>0.22628323612513185</v>
      </c>
    </row>
    <row r="56" spans="1:13">
      <c r="A56" s="49">
        <v>242217</v>
      </c>
      <c r="B56" s="335"/>
      <c r="C56" s="101">
        <f>((data!C56-data!C44)/data!C44)*100</f>
        <v>12.320894347346876</v>
      </c>
      <c r="D56" s="101">
        <f>((data!D56-data!D44)/data!D44)*100</f>
        <v>-7.8694817658349345</v>
      </c>
      <c r="E56" s="101">
        <f>((data!E56-data!E44)/data!E44)*100</f>
        <v>-22.065063649222065</v>
      </c>
      <c r="F56" s="101">
        <f>((data!F56-data!F44)/data!F44)*100</f>
        <v>-2.5408348457350245</v>
      </c>
      <c r="G56" s="101">
        <f>((data!G56-data!G44)/data!G44)*100</f>
        <v>-1.5825914935707164</v>
      </c>
      <c r="H56" s="101">
        <f>((data!H56-data!H44)/data!H44)*100</f>
        <v>-23.383525243578394</v>
      </c>
      <c r="I56" s="97"/>
      <c r="J56" s="101">
        <f>((data!J56-data!J44)/data!J44)*100</f>
        <v>-5.3150549643890637</v>
      </c>
      <c r="K56" s="101">
        <f>((data!K56-data!K44)/data!K44)*100</f>
        <v>-2.0730503455083853</v>
      </c>
      <c r="M56" s="108">
        <f t="shared" si="1"/>
        <v>-4.3490920444670911</v>
      </c>
    </row>
    <row r="57" spans="1:13">
      <c r="A57" s="49">
        <v>242248</v>
      </c>
      <c r="B57" s="335"/>
      <c r="C57" s="101">
        <f>((data!C57-data!C45)/data!C45)*100</f>
        <v>-2.8933617185988001</v>
      </c>
      <c r="D57" s="101">
        <f>((data!D57-data!D45)/data!D45)*100</f>
        <v>-12.85574092247302</v>
      </c>
      <c r="E57" s="101">
        <f>((data!E57-data!E45)/data!E45)*100</f>
        <v>-37.522281639928792</v>
      </c>
      <c r="F57" s="101">
        <f>((data!F57-data!F45)/data!F45)*100</f>
        <v>-6.768953068592058</v>
      </c>
      <c r="G57" s="101">
        <f>((data!G57-data!G45)/data!G45)*100</f>
        <v>-2.369200394866724</v>
      </c>
      <c r="H57" s="101">
        <f>((data!H57-data!H45)/data!H45)*100</f>
        <v>-46.078431372549019</v>
      </c>
      <c r="I57" s="97"/>
      <c r="J57" s="101">
        <f>((data!J57-data!J45)/data!J45)*100</f>
        <v>-17.318282261376307</v>
      </c>
      <c r="K57" s="101">
        <f>((data!K57-data!K45)/data!K45)*100</f>
        <v>-3.2608695652173885</v>
      </c>
      <c r="M57" s="108">
        <f t="shared" si="1"/>
        <v>-13.077834186239047</v>
      </c>
    </row>
    <row r="58" spans="1:13">
      <c r="A58" s="49">
        <v>242278</v>
      </c>
      <c r="B58" s="335"/>
      <c r="C58" s="101">
        <f>((data!C58-data!C46)/data!C46)*100</f>
        <v>-17.142857142857142</v>
      </c>
      <c r="D58" s="101">
        <f>((data!D58-data!D46)/data!D46)*100</f>
        <v>-11.078717201166185</v>
      </c>
      <c r="E58" s="101">
        <f>((data!E58-data!E46)/data!E46)*100</f>
        <v>-31.906300484652668</v>
      </c>
      <c r="F58" s="101">
        <f>((data!F58-data!F46)/data!F46)*100</f>
        <v>-8.7941976427923869</v>
      </c>
      <c r="G58" s="101">
        <f>((data!G58-data!G46)/data!G46)*100</f>
        <v>-2.2727272727272698</v>
      </c>
      <c r="H58" s="101">
        <f>((data!H58-data!H46)/data!H46)*100</f>
        <v>-39.213806327900286</v>
      </c>
      <c r="I58" s="97"/>
      <c r="J58" s="101">
        <f>((data!J58-data!J46)/data!J46)*100</f>
        <v>-16.047738104539409</v>
      </c>
      <c r="K58" s="101">
        <f>((data!K58-data!K46)/data!K46)*100</f>
        <v>-3.3596837944664086</v>
      </c>
      <c r="M58" s="108">
        <f t="shared" si="1"/>
        <v>-13.987103926635584</v>
      </c>
    </row>
    <row r="59" spans="1:13">
      <c r="A59" s="49">
        <v>242309</v>
      </c>
      <c r="B59" s="335"/>
      <c r="C59" s="101">
        <f>((data!C59-data!C47)/data!C47)*100</f>
        <v>-13.015184381778742</v>
      </c>
      <c r="D59" s="101">
        <f>((data!D59-data!D47)/data!D47)*100</f>
        <v>-11.056268509378087</v>
      </c>
      <c r="E59" s="101">
        <f>((data!E59-data!E47)/data!E47)*100</f>
        <v>-18.872357086922481</v>
      </c>
      <c r="F59" s="101">
        <f>((data!F59-data!F47)/data!F47)*100</f>
        <v>-4.5372050816696916</v>
      </c>
      <c r="G59" s="101">
        <f>((data!G59-data!G47)/data!G47)*100</f>
        <v>-1.4836795252225521</v>
      </c>
      <c r="H59" s="101">
        <f>((data!H59-data!H47)/data!H47)*100</f>
        <v>-23.824130879345599</v>
      </c>
      <c r="I59" s="97"/>
      <c r="J59" s="101">
        <f>((data!J59-data!J47)/data!J47)*100</f>
        <v>-10.586064673581449</v>
      </c>
      <c r="K59" s="101">
        <f>((data!K59-data!K47)/data!K47)*100</f>
        <v>-2.7667984189723294</v>
      </c>
      <c r="M59" s="108">
        <f t="shared" si="1"/>
        <v>-9.6099044957069228</v>
      </c>
    </row>
    <row r="60" spans="1:13">
      <c r="A60" s="49">
        <v>242339</v>
      </c>
      <c r="B60" s="335"/>
      <c r="C60" s="101">
        <f>((data!C60-data!C48)/data!C48)*100</f>
        <v>-6.0146397389540525</v>
      </c>
      <c r="D60" s="101">
        <f>((data!D60-data!D48)/data!D48)*100</f>
        <v>-9.0909090909090882</v>
      </c>
      <c r="E60" s="101">
        <f>((data!E60-data!E48)/data!E48)*100</f>
        <v>-15.676567656765677</v>
      </c>
      <c r="F60" s="101">
        <f>((data!F60-data!F48)/data!F48)*100</f>
        <v>-5.599999999999997</v>
      </c>
      <c r="G60" s="101">
        <f>((data!G60-data!G48)/data!G48)*100</f>
        <v>-0.98814229249011865</v>
      </c>
      <c r="H60" s="101">
        <f>((data!H60-data!H48)/data!H48)*100</f>
        <v>-19.532044760935914</v>
      </c>
      <c r="I60" s="97"/>
      <c r="J60" s="101">
        <f>((data!J60-data!J48)/data!J48)*100</f>
        <v>-6.7835449594274317</v>
      </c>
      <c r="K60" s="101">
        <f>((data!K60-data!K48)/data!K48)*100</f>
        <v>-2.2727272727272698</v>
      </c>
      <c r="M60" s="108">
        <f t="shared" si="1"/>
        <v>-7.1831440164919815</v>
      </c>
    </row>
    <row r="61" spans="1:13">
      <c r="A61" s="49">
        <v>242370</v>
      </c>
      <c r="B61" s="335"/>
      <c r="C61" s="101">
        <f>((data!C61-data!C49)/data!C49)*100</f>
        <v>-7.5841462342912376</v>
      </c>
      <c r="D61" s="101">
        <f>((data!D61-data!D49)/data!D49)*100</f>
        <v>-8.1632653061224545</v>
      </c>
      <c r="E61" s="101">
        <f>((data!E61-data!E49)/data!E49)*100</f>
        <v>-9.6026490066225119</v>
      </c>
      <c r="F61" s="101">
        <f>((data!F61-data!F49)/data!F49)*100</f>
        <v>-3.9019963702359322</v>
      </c>
      <c r="G61" s="101">
        <f>((data!G61-data!G49)/data!G49)*100</f>
        <v>-0.39643211100099673</v>
      </c>
      <c r="H61" s="101">
        <f>((data!H61-data!H49)/data!H49)*100</f>
        <v>-12.177502579979372</v>
      </c>
      <c r="I61" s="97"/>
      <c r="J61" s="101">
        <f>((data!J61-data!J49)/data!J49)*100</f>
        <v>-6.5122419353267293</v>
      </c>
      <c r="K61" s="101">
        <f>((data!K61-data!K49)/data!K49)*100</f>
        <v>-1.9782393669634029</v>
      </c>
      <c r="M61" s="108">
        <f t="shared" si="1"/>
        <v>-5.8162605577028748</v>
      </c>
    </row>
    <row r="62" spans="1:13">
      <c r="A62" s="49">
        <v>242401</v>
      </c>
      <c r="B62" s="335"/>
      <c r="C62" s="101">
        <f>((data!C62-data!C50)/data!C50)*100</f>
        <v>-1.4853812165084139</v>
      </c>
      <c r="D62" s="101">
        <f>((data!D62-data!D50)/data!D50)*100</f>
        <v>-9.7678916827853062</v>
      </c>
      <c r="E62" s="101">
        <f>((data!E62-data!E50)/data!E50)*100</f>
        <v>-0.92983939137784821</v>
      </c>
      <c r="F62" s="101">
        <f>((data!F62-data!F50)/data!F50)*100</f>
        <v>-1.5356820234869042</v>
      </c>
      <c r="G62" s="101">
        <f>((data!G62-data!G50)/data!G50)*100</f>
        <v>-0.59347181008901517</v>
      </c>
      <c r="H62" s="101">
        <f>((data!H62-data!H50)/data!H50)*100</f>
        <v>-4.797441364605544</v>
      </c>
      <c r="I62" s="97"/>
      <c r="J62" s="101">
        <f>((data!J62-data!J50)/data!J50)*100</f>
        <v>-6.1831018547937031</v>
      </c>
      <c r="K62" s="101">
        <f>((data!K62-data!K50)/data!K50)*100</f>
        <v>-1.8793273986152244</v>
      </c>
      <c r="M62" s="108">
        <f t="shared" si="1"/>
        <v>-3.7488996215548727</v>
      </c>
    </row>
    <row r="63" spans="1:13">
      <c r="A63" s="49">
        <v>242431</v>
      </c>
      <c r="B63" s="335"/>
      <c r="C63" s="101">
        <f>((data!C63-data!C51)/data!C51)*100</f>
        <v>-17.318167254085228</v>
      </c>
      <c r="D63" s="101">
        <f>((data!D63-data!D51)/data!D51)*100</f>
        <v>-10.689990281827017</v>
      </c>
      <c r="E63" s="101">
        <f>((data!E63-data!E51)/data!E51)*100</f>
        <v>-6.0181368507831801</v>
      </c>
      <c r="F63" s="101">
        <f>((data!F63-data!F51)/data!F51)*100</f>
        <v>-2.6079136690647533</v>
      </c>
      <c r="G63" s="101">
        <f>((data!G63-data!G51)/data!G51)*100</f>
        <v>-9.9304865938439443E-2</v>
      </c>
      <c r="H63" s="101">
        <f>((data!H63-data!H51)/data!H51)*100</f>
        <v>-6.0317460317460343</v>
      </c>
      <c r="I63" s="97"/>
      <c r="J63" s="101">
        <f>((data!J63-data!J51)/data!J51)*100</f>
        <v>-4.6226834575428279</v>
      </c>
      <c r="K63" s="101">
        <f>((data!K63-data!K51)/data!K51)*100</f>
        <v>-2.0750988142292575</v>
      </c>
      <c r="M63" s="108">
        <f t="shared" si="1"/>
        <v>-6.2064149106333648</v>
      </c>
    </row>
    <row r="64" spans="1:13">
      <c r="A64" s="49">
        <v>242462</v>
      </c>
      <c r="B64" s="335"/>
      <c r="C64" s="101">
        <f>((data!C64-data!C52)/data!C52)*100</f>
        <v>-11.097359735973598</v>
      </c>
      <c r="D64" s="101">
        <f>((data!D64-data!D52)/data!D52)*100</f>
        <v>-7.1076011846001999</v>
      </c>
      <c r="E64" s="101">
        <f>((data!E64-data!E52)/data!E52)*100</f>
        <v>-2.2857142857142776</v>
      </c>
      <c r="F64" s="101">
        <f>((data!F64-data!F52)/data!F52)*100</f>
        <v>-1.0009099181073779</v>
      </c>
      <c r="G64" s="101">
        <f>((data!G64-data!G52)/data!G52)*100</f>
        <v>0.19860973187686479</v>
      </c>
      <c r="H64" s="101">
        <f>((data!H64-data!H52)/data!H52)*100</f>
        <v>-3.9215686274509922</v>
      </c>
      <c r="I64" s="97"/>
      <c r="J64" s="101">
        <f>((data!J64-data!J52)/data!J52)*100</f>
        <v>-4.7633248706066178</v>
      </c>
      <c r="K64" s="101">
        <f>((data!K64-data!K52)/data!K52)*100</f>
        <v>-2.1739130434782634</v>
      </c>
      <c r="M64" s="108">
        <f t="shared" si="1"/>
        <v>-4.2665810926200267</v>
      </c>
    </row>
    <row r="65" spans="1:13" s="10" customFormat="1">
      <c r="A65" s="49">
        <v>242492</v>
      </c>
      <c r="B65" s="338"/>
      <c r="C65" s="341">
        <f>((data!C65-data!C53)/data!C53)*100</f>
        <v>-21.48013068915736</v>
      </c>
      <c r="D65" s="341">
        <f>((data!D65-data!D53)/data!D53)*100</f>
        <v>-7.3926073926073848</v>
      </c>
      <c r="E65" s="341">
        <f>((data!E65-data!E53)/data!E53)*100</f>
        <v>10.698027314112286</v>
      </c>
      <c r="F65" s="341">
        <f>((data!F65-data!F53)/data!F53)*100</f>
        <v>9.0909090909085735E-2</v>
      </c>
      <c r="G65" s="341">
        <f>((data!G65-data!G53)/data!G53)*100</f>
        <v>9.8911968348178558E-2</v>
      </c>
      <c r="H65" s="101">
        <f>((data!H65-data!H53)/data!H53)*100</f>
        <v>-1.893939393939394</v>
      </c>
      <c r="I65" s="183"/>
      <c r="J65" s="341">
        <f>((data!J65-data!J53)/data!J53)*100</f>
        <v>-3.2815045776659453</v>
      </c>
      <c r="K65" s="341">
        <f>((data!K65-data!K53)/data!K53)*100</f>
        <v>-1.9762845849802373</v>
      </c>
      <c r="L65" s="52"/>
      <c r="M65" s="108">
        <f t="shared" si="1"/>
        <v>-5.1192350827275783</v>
      </c>
    </row>
    <row r="66" spans="1:13">
      <c r="A66" s="46">
        <v>242523</v>
      </c>
      <c r="B66" s="335"/>
      <c r="C66" s="101">
        <f>((data!C66-data!C54)/data!C54)*100</f>
        <v>-6.4139941690962097</v>
      </c>
      <c r="D66" s="101">
        <f>((data!D66-data!D54)/data!D54)*100</f>
        <v>-8.3501006036217404</v>
      </c>
      <c r="E66" s="101">
        <f>((data!E66-data!E54)/data!E54)*100</f>
        <v>-13.315460232350318</v>
      </c>
      <c r="F66" s="101">
        <f>((data!F66-data!F54)/data!F54)*100</f>
        <v>-1.9607843137254926</v>
      </c>
      <c r="G66" s="101">
        <f>((data!G66-data!G54)/data!G54)*100</f>
        <v>0.89108910891089677</v>
      </c>
      <c r="H66" s="101">
        <f>((data!H66-data!H54)/data!H54)*100</f>
        <v>-12.195121951219512</v>
      </c>
      <c r="I66" s="97"/>
      <c r="J66" s="101">
        <f>((data!J66-data!J54)/data!J54)*100</f>
        <v>-2.1295843569181816</v>
      </c>
      <c r="K66" s="101">
        <f>((data!K66-data!K54)/data!K54)*100</f>
        <v>-1.683168316831686</v>
      </c>
      <c r="M66" s="108">
        <f t="shared" si="1"/>
        <v>-4.5488092289288469</v>
      </c>
    </row>
    <row r="67" spans="1:13">
      <c r="A67" s="49">
        <v>242554</v>
      </c>
      <c r="B67" s="335"/>
      <c r="C67" s="101">
        <f>((data!C67-data!C55)/data!C55)*100</f>
        <v>-11.799110972471341</v>
      </c>
      <c r="D67" s="101">
        <f>((data!D67-data!D55)/data!D55)*100</f>
        <v>-6.2181447502548366</v>
      </c>
      <c r="E67" s="101">
        <f>((data!E67-data!E55)/data!E55)*100</f>
        <v>-7.792207792207785</v>
      </c>
      <c r="F67" s="101">
        <f>((data!F67-data!F55)/data!F55)*100</f>
        <v>3.9325842696629238</v>
      </c>
      <c r="G67" s="101">
        <f>((data!G67-data!G55)/data!G55)*100</f>
        <v>1.9900497512437811</v>
      </c>
      <c r="H67" s="101">
        <f>((data!H67-data!H55)/data!H55)*100</f>
        <v>1.1123470522803114</v>
      </c>
      <c r="I67" s="97"/>
      <c r="J67" s="101">
        <f>((data!J67-data!J55)/data!J55)*100</f>
        <v>-5.6805772711803391</v>
      </c>
      <c r="K67" s="101">
        <f>((data!K67-data!K55)/data!K55)*100</f>
        <v>-0.79681274900399535</v>
      </c>
      <c r="M67" s="108">
        <f t="shared" si="1"/>
        <v>-2.4942378099604992</v>
      </c>
    </row>
    <row r="68" spans="1:13">
      <c r="A68" s="49">
        <v>242583</v>
      </c>
      <c r="B68" s="335"/>
      <c r="C68" s="101">
        <f>((data!C68-data!C56)/data!C56)*100</f>
        <v>-9.5745426508726439</v>
      </c>
      <c r="D68" s="101">
        <f>((data!D68-data!D56)/data!D56)*100</f>
        <v>-2.083333333333333</v>
      </c>
      <c r="E68" s="101">
        <f>((data!E68-data!E56)/data!E56)*100</f>
        <v>13.248638838475493</v>
      </c>
      <c r="F68" s="101">
        <f>((data!F68-data!F56)/data!F56)*100</f>
        <v>4.2830540037243896</v>
      </c>
      <c r="G68" s="101">
        <f>((data!G68-data!G56)/data!G56)*100</f>
        <v>3.5175879396984926</v>
      </c>
      <c r="H68" s="101">
        <f>((data!H68-data!H56)/data!H56)*100</f>
        <v>25.895953757225442</v>
      </c>
      <c r="I68" s="97"/>
      <c r="J68" s="101">
        <f>((data!J68-data!J56)/data!J56)*100</f>
        <v>1.0038210492383588</v>
      </c>
      <c r="K68" s="101">
        <f>((data!K68-data!K56)/data!K56)*100</f>
        <v>0.90725806451612045</v>
      </c>
      <c r="M68" s="108">
        <f t="shared" si="1"/>
        <v>3.4213998328852608</v>
      </c>
    </row>
    <row r="69" spans="1:13">
      <c r="A69" s="49">
        <v>242614</v>
      </c>
      <c r="B69" s="335"/>
      <c r="C69" s="101">
        <f>((data!C69-data!C57)/data!C57)*100</f>
        <v>-5.7598405580468359</v>
      </c>
      <c r="D69" s="101">
        <f>((data!D69-data!D57)/data!D57)*100</f>
        <v>3.3783783783783785</v>
      </c>
      <c r="E69" s="101">
        <f>((data!E69-data!E57)/data!E57)*100</f>
        <v>54.92154065620565</v>
      </c>
      <c r="F69" s="101">
        <f>((data!F69-data!F57)/data!F57)*100</f>
        <v>8.0348499515972858</v>
      </c>
      <c r="G69" s="101">
        <f>((data!G69-data!G57)/data!G57)*100</f>
        <v>3.9433771486349758</v>
      </c>
      <c r="H69" s="101">
        <f>((data!H69-data!H57)/data!H57)*100</f>
        <v>60.181818181818173</v>
      </c>
      <c r="I69" s="97"/>
      <c r="J69" s="101">
        <f>((data!J69-data!J57)/data!J57)*100</f>
        <v>16.552135181446971</v>
      </c>
      <c r="K69" s="101">
        <f>((data!K69-data!K57)/data!K57)*100</f>
        <v>2.8600612870275763</v>
      </c>
      <c r="M69" s="108">
        <f t="shared" si="1"/>
        <v>12.741539938693789</v>
      </c>
    </row>
    <row r="70" spans="1:13">
      <c r="A70" s="49">
        <v>242644</v>
      </c>
      <c r="B70" s="335"/>
      <c r="C70" s="101">
        <f>((data!C70-data!C58)/data!C58)*100</f>
        <v>16.371900009880449</v>
      </c>
      <c r="D70" s="101">
        <f>((data!D70-data!D58)/data!D58)*100</f>
        <v>1.4207650273224013</v>
      </c>
      <c r="E70" s="101">
        <f>((data!E70-data!E58)/data!E58)*100</f>
        <v>24.317912218268091</v>
      </c>
      <c r="F70" s="101">
        <f>((data!F70-data!F58)/data!F58)*100</f>
        <v>10.536779324055676</v>
      </c>
      <c r="G70" s="101">
        <f>((data!G70-data!G58)/data!G58)*100</f>
        <v>4.3478260869565188</v>
      </c>
      <c r="H70" s="101">
        <f>((data!H70-data!H58)/data!H58)*100</f>
        <v>37.223974763406943</v>
      </c>
      <c r="I70" s="97"/>
      <c r="J70" s="101">
        <f>((data!J70-data!J58)/data!J58)*100</f>
        <v>15.673379835366047</v>
      </c>
      <c r="K70" s="101">
        <f>((data!K70-data!K58)/data!K58)*100</f>
        <v>3.680981595092033</v>
      </c>
      <c r="M70" s="108">
        <f t="shared" si="1"/>
        <v>12.750800948868582</v>
      </c>
    </row>
    <row r="71" spans="1:13">
      <c r="A71" s="49">
        <v>242675</v>
      </c>
      <c r="B71" s="342"/>
      <c r="C71" s="101">
        <f>((data!C71-data!C59)/data!C59)*100</f>
        <v>18.673316708229425</v>
      </c>
      <c r="D71" s="101">
        <f>((data!D71-data!D59)/data!D59)*100</f>
        <v>0.77691453940066912</v>
      </c>
      <c r="E71" s="101">
        <f>((data!E71-data!E59)/data!E59)*100</f>
        <v>6.1583011583011684</v>
      </c>
      <c r="F71" s="101">
        <f>((data!F71-data!F59)/data!F59)*100</f>
        <v>5.9885931558935335</v>
      </c>
      <c r="G71" s="101">
        <f>((data!G71-data!G59)/data!G59)*100</f>
        <v>3.8152610441767183</v>
      </c>
      <c r="H71" s="101">
        <f>((data!H71-data!H59)/data!H59)*100</f>
        <v>19.865771812080531</v>
      </c>
      <c r="I71" s="97"/>
      <c r="J71" s="101">
        <f>((data!J71-data!J59)/data!J59)*100</f>
        <v>8.9583965656914089</v>
      </c>
      <c r="K71" s="101">
        <f>((data!K71-data!K59)/data!K59)*100</f>
        <v>3.5569105691056908</v>
      </c>
      <c r="M71" s="108">
        <f t="shared" si="1"/>
        <v>8.80502348493971</v>
      </c>
    </row>
    <row r="72" spans="1:13">
      <c r="A72" s="49">
        <v>242705</v>
      </c>
      <c r="B72" s="342"/>
      <c r="C72" s="101">
        <f>((data!C72-data!C60)/data!C60)*100</f>
        <v>5.0201745331706862</v>
      </c>
      <c r="D72" s="101">
        <f>((data!D72-data!D60)/data!D60)*100</f>
        <v>-3.9784946236559171</v>
      </c>
      <c r="E72" s="101">
        <f>((data!E72-data!E60)/data!E60)*100</f>
        <v>-8.0430528375733843</v>
      </c>
      <c r="F72" s="101">
        <f>((data!F72-data!F60)/data!F60)*100</f>
        <v>2.8248587570621471</v>
      </c>
      <c r="G72" s="101">
        <f>((data!G72-data!G60)/data!G60)*100</f>
        <v>3.2934131736526915</v>
      </c>
      <c r="H72" s="101">
        <f>((data!H72-data!H60)/data!H60)*100</f>
        <v>-10.619469026548662</v>
      </c>
      <c r="I72" s="97"/>
      <c r="J72" s="101">
        <f>((data!J72-data!J60)/data!J60)*100</f>
        <v>5.4998863464161341</v>
      </c>
      <c r="K72" s="101">
        <f>((data!K72-data!K60)/data!K60)*100</f>
        <v>3.1344792719919052</v>
      </c>
      <c r="M72" s="108">
        <f t="shared" si="1"/>
        <v>0.73926406172699788</v>
      </c>
    </row>
    <row r="73" spans="1:13">
      <c r="A73" s="49">
        <v>242736</v>
      </c>
      <c r="B73" s="342"/>
      <c r="C73" s="101">
        <f>((data!C73-data!C61)/data!C61)*100</f>
        <v>8.8721947508558383</v>
      </c>
      <c r="D73" s="101">
        <f>((data!D73-data!D61)/data!D61)*100</f>
        <v>-3.8095238095238035</v>
      </c>
      <c r="E73" s="101">
        <f>((data!E73-data!E61)/data!E61)*100</f>
        <v>-22.344322344322347</v>
      </c>
      <c r="F73" s="101">
        <f>((data!F73-data!F61)/data!F61)*100</f>
        <v>1.3220018885741183</v>
      </c>
      <c r="G73" s="101">
        <f>((data!G73-data!G61)/data!G61)*100</f>
        <v>2.8855721393034885</v>
      </c>
      <c r="H73" s="101">
        <f>((data!H73-data!H61)/data!H61)*100</f>
        <v>-23.619271445358397</v>
      </c>
      <c r="I73" s="97"/>
      <c r="J73" s="101">
        <f>((data!J73-data!J61)/data!J61)*100</f>
        <v>4.261168528131452</v>
      </c>
      <c r="K73" s="101">
        <f>((data!K73-data!K61)/data!K61)*100</f>
        <v>2.8254288597376505</v>
      </c>
      <c r="M73" s="108">
        <f t="shared" si="1"/>
        <v>-1.0374898697542358</v>
      </c>
    </row>
    <row r="74" spans="1:13">
      <c r="A74" s="49">
        <v>242767</v>
      </c>
      <c r="B74" s="342"/>
      <c r="C74" s="101">
        <f>((data!C74-data!C62)/data!C62)*100</f>
        <v>25.70855997709705</v>
      </c>
      <c r="D74" s="101">
        <f>((data!D74-data!D62)/data!D62)*100</f>
        <v>-0.32154340836012557</v>
      </c>
      <c r="E74" s="101">
        <f>((data!E74-data!E62)/data!E62)*100</f>
        <v>-16.808873720136521</v>
      </c>
      <c r="F74" s="101">
        <f>((data!F74-data!F62)/data!F62)*100</f>
        <v>1.2844036697247758</v>
      </c>
      <c r="G74" s="101">
        <f>((data!G74-data!G62)/data!G62)*100</f>
        <v>3.2835820895522358</v>
      </c>
      <c r="H74" s="101">
        <f>((data!H74-data!H62)/data!H62)*100</f>
        <v>-5.2631578947368451</v>
      </c>
      <c r="I74" s="97"/>
      <c r="J74" s="101">
        <f>((data!J74-data!J62)/data!J62)*100</f>
        <v>3.0124970172007282</v>
      </c>
      <c r="K74" s="101">
        <f>((data!K74-data!K62)/data!K62)*100</f>
        <v>2.6209677419354782</v>
      </c>
      <c r="M74" s="108">
        <f t="shared" si="1"/>
        <v>4.3321870274876142</v>
      </c>
    </row>
    <row r="75" spans="1:13">
      <c r="A75" s="49">
        <v>242797</v>
      </c>
      <c r="B75" s="342"/>
      <c r="C75" s="101">
        <f>((data!C75-data!C63)/data!C63)*100</f>
        <v>20.005812826971518</v>
      </c>
      <c r="D75" s="101">
        <f>((data!D75-data!D63)/data!D63)*100</f>
        <v>3.373231773667023</v>
      </c>
      <c r="E75" s="101">
        <f>((data!E75-data!E63)/data!E63)*100</f>
        <v>-7.3684210526315841</v>
      </c>
      <c r="F75" s="101">
        <f>((data!F75-data!F63)/data!F63)*100</f>
        <v>2.5854108956602007</v>
      </c>
      <c r="G75" s="101">
        <f>((data!G75-data!G63)/data!G63)*100</f>
        <v>3.9761431411530817</v>
      </c>
      <c r="H75" s="101">
        <f>((data!H75-data!H63)/data!H63)*100</f>
        <v>4.2792792792792769</v>
      </c>
      <c r="I75" s="97"/>
      <c r="J75" s="101">
        <f>((data!J75-data!J63)/data!J63)*100</f>
        <v>3.5628709708763884</v>
      </c>
      <c r="K75" s="101">
        <f>((data!K75-data!K63)/data!K63)*100</f>
        <v>2.4217961654894102</v>
      </c>
      <c r="M75" s="108">
        <f t="shared" si="1"/>
        <v>5.7435064361567001</v>
      </c>
    </row>
    <row r="76" spans="1:13">
      <c r="A76" s="49">
        <v>242828</v>
      </c>
      <c r="B76" s="342"/>
      <c r="C76" s="101">
        <f>((data!C76-data!C64)/data!C64)*100</f>
        <v>16.361948955916471</v>
      </c>
      <c r="D76" s="101">
        <f>((data!D76-data!D64)/data!D64)*100</f>
        <v>3.4006376195536694</v>
      </c>
      <c r="E76" s="101">
        <f>((data!E76-data!E64)/data!E64)*100</f>
        <v>-1.6812865497076106</v>
      </c>
      <c r="F76" s="101">
        <f>((data!F76-data!F64)/data!F64)*100</f>
        <v>2.1139705882352913</v>
      </c>
      <c r="G76" s="101">
        <f>((data!G76-data!G64)/data!G64)*100</f>
        <v>3.8652130822596544</v>
      </c>
      <c r="H76" s="101">
        <f>((data!H76-data!H64)/data!H64)*100</f>
        <v>-1.8259935553168516</v>
      </c>
      <c r="I76" s="97"/>
      <c r="J76" s="101">
        <f>((data!J76-data!J64)/data!J64)*100</f>
        <v>3.8975459819368443</v>
      </c>
      <c r="K76" s="101">
        <f>((data!K76-data!K64)/data!K64)*100</f>
        <v>2.1212121212121153</v>
      </c>
      <c r="M76" s="108">
        <f t="shared" si="1"/>
        <v>4.2763621133995988</v>
      </c>
    </row>
    <row r="77" spans="1:13" s="10" customFormat="1">
      <c r="A77" s="49">
        <v>242858</v>
      </c>
      <c r="B77" s="343"/>
      <c r="C77" s="341">
        <f>((data!C77-data!C65)/data!C65)*100</f>
        <v>27.288562028256241</v>
      </c>
      <c r="D77" s="341">
        <f>((data!D77-data!D65)/data!D65)*100</f>
        <v>2.6968716289104635</v>
      </c>
      <c r="E77" s="341">
        <f>((data!E77-data!E65)/data!E65)*100</f>
        <v>-7.6764907470870574</v>
      </c>
      <c r="F77" s="341">
        <f>((data!F77-data!F65)/data!F65)*100</f>
        <v>2.4523160762942804</v>
      </c>
      <c r="G77" s="341">
        <f>((data!G77-data!G65)/data!G65)*100</f>
        <v>3.458498023715415</v>
      </c>
      <c r="H77" s="101">
        <f>((data!H77-data!H65)/data!H65)*100</f>
        <v>9.3629343629343662</v>
      </c>
      <c r="I77" s="183"/>
      <c r="J77" s="341">
        <f>((data!J77-data!J65)/data!J65)*100</f>
        <v>2.2463731281071082</v>
      </c>
      <c r="K77" s="341">
        <f>((data!K77-data!K65)/data!K65)*100</f>
        <v>1.5120967741935483</v>
      </c>
      <c r="L77" s="52"/>
      <c r="M77" s="108">
        <f t="shared" si="1"/>
        <v>7.0025217174873466</v>
      </c>
    </row>
    <row r="78" spans="1:13">
      <c r="A78" s="46">
        <v>242889</v>
      </c>
      <c r="C78" s="101">
        <f>((data!C78-data!C66)/data!C66)*100</f>
        <v>8.4448934916224641</v>
      </c>
      <c r="D78" s="101">
        <f>((data!D78-data!D66)/data!D66)*100</f>
        <v>5.8177826564215271</v>
      </c>
      <c r="E78" s="101">
        <f>((data!E78-data!E66)/data!E66)*100</f>
        <v>14.020618556701026</v>
      </c>
      <c r="F78" s="101">
        <f>((data!F78-data!F66)/data!F66)*100</f>
        <v>1.9090909090909041</v>
      </c>
      <c r="G78" s="101">
        <f>((data!G78-data!G66)/data!G66)*100</f>
        <v>3.5328753680078449</v>
      </c>
      <c r="H78" s="101">
        <f>((data!H78-data!H66)/data!H66)*100</f>
        <v>19.565217391304351</v>
      </c>
      <c r="I78" s="97"/>
      <c r="J78" s="101">
        <f>((data!J78-data!J66)/data!J66)*100</f>
        <v>1.318134103003368</v>
      </c>
      <c r="K78" s="101">
        <f>((data!K78-data!K66)/data!K66)*100</f>
        <v>0.90634441087613871</v>
      </c>
      <c r="M78" s="108">
        <f t="shared" si="1"/>
        <v>5.9277626186180843</v>
      </c>
    </row>
    <row r="79" spans="1:13">
      <c r="A79" s="49">
        <v>242920</v>
      </c>
      <c r="C79" s="101">
        <f>((data!C79-data!C67)/data!C67)*100</f>
        <v>14.0053050397878</v>
      </c>
      <c r="D79" s="101">
        <f>((data!D79-data!D67)/data!D67)*100</f>
        <v>5.5434782608695592</v>
      </c>
      <c r="E79" s="101">
        <f>((data!E79-data!E67)/data!E67)*100</f>
        <v>12.273641851106627</v>
      </c>
      <c r="F79" s="101">
        <f>((data!F79-data!F67)/data!F67)*100</f>
        <v>0.99099099099098586</v>
      </c>
      <c r="G79" s="101">
        <f>((data!G79-data!G67)/data!G67)*100</f>
        <v>3.8048780487804934</v>
      </c>
      <c r="H79" s="101">
        <f>((data!H79-data!H67)/data!H67)*100</f>
        <v>9.0209020902090078</v>
      </c>
      <c r="I79" s="97"/>
      <c r="J79" s="101">
        <f>((data!J79-data!J67)/data!J67)*100</f>
        <v>5.4295930864331714</v>
      </c>
      <c r="K79" s="101">
        <f>((data!K79-data!K67)/data!K67)*100</f>
        <v>-0.20080321285139419</v>
      </c>
      <c r="M79" s="108">
        <f t="shared" si="1"/>
        <v>5.5134777577456608</v>
      </c>
    </row>
    <row r="80" spans="1:13">
      <c r="A80" s="49">
        <v>242948</v>
      </c>
      <c r="C80" s="101">
        <f>((data!C80-data!C68)/data!C68)*100</f>
        <v>14.882567242849392</v>
      </c>
      <c r="D80" s="101">
        <f>((data!D80-data!D68)/data!D68)*100</f>
        <v>5.9574468085106327</v>
      </c>
      <c r="E80" s="101">
        <f>((data!E80-data!E68)/data!E68)*100</f>
        <v>5.1282051282051215</v>
      </c>
      <c r="F80" s="101">
        <f>((data!F80-data!F68)/data!F68)*100</f>
        <v>0.80357142857143371</v>
      </c>
      <c r="G80" s="101">
        <f>((data!G80-data!G68)/data!G68)*100</f>
        <v>4.4660194174757226</v>
      </c>
      <c r="H80" s="101">
        <f>((data!H80-data!H68)/data!H68)*100</f>
        <v>2.6629935720844733</v>
      </c>
      <c r="I80" s="97"/>
      <c r="J80" s="101">
        <f>((data!J80-data!J68)/data!J68)*100</f>
        <v>3.0544104015221727</v>
      </c>
      <c r="K80" s="101">
        <f>((data!K80-data!K68)/data!K68)*100</f>
        <v>-2.0979020979020926</v>
      </c>
      <c r="M80" s="108">
        <f t="shared" si="1"/>
        <v>4.2470152533016767</v>
      </c>
    </row>
    <row r="81" spans="1:13">
      <c r="A81" s="49">
        <v>242979</v>
      </c>
      <c r="C81" s="101">
        <f>((data!C81-data!C69)/data!C69)*100</f>
        <v>30.929470233689333</v>
      </c>
      <c r="D81" s="101">
        <f>((data!D81-data!D69)/data!D69)*100</f>
        <v>4.4662309368191817</v>
      </c>
      <c r="E81" s="101">
        <f>((data!E81-data!E69)/data!E69)*100</f>
        <v>3.0386740331491819</v>
      </c>
      <c r="F81" s="101">
        <f>((data!F81-data!F69)/data!F69)*100</f>
        <v>0.53763440860215816</v>
      </c>
      <c r="G81" s="101">
        <f>((data!G81-data!G69)/data!G69)*100</f>
        <v>5.0583657587548663</v>
      </c>
      <c r="H81" s="101">
        <f>((data!H81-data!H69)/data!H69)*100</f>
        <v>12.25879682179343</v>
      </c>
      <c r="I81" s="97"/>
      <c r="J81" s="101">
        <f>((data!J81-data!J69)/data!J69)*100</f>
        <v>2.9234354755084997</v>
      </c>
      <c r="K81" s="101">
        <f>((data!K81-data!K69)/data!K69)*100</f>
        <v>-3.4756703078450841</v>
      </c>
      <c r="M81" s="108">
        <f t="shared" si="1"/>
        <v>7.5283233324746268</v>
      </c>
    </row>
    <row r="82" spans="1:13">
      <c r="A82" s="49">
        <v>243009</v>
      </c>
      <c r="C82" s="101">
        <f>((data!C82-data!C70)/data!C70)*100</f>
        <v>13.82238070979793</v>
      </c>
      <c r="D82" s="101">
        <f>((data!D82-data!D70)/data!D70)*100</f>
        <v>4.2025862068965578</v>
      </c>
      <c r="E82" s="101">
        <f>((data!E82-data!E70)/data!E70)*100</f>
        <v>11.545801526717565</v>
      </c>
      <c r="F82" s="101">
        <f>((data!F82-data!F70)/data!F70)*100</f>
        <v>1.2589928057553881</v>
      </c>
      <c r="G82" s="101">
        <f>((data!G82-data!G70)/data!G70)*100</f>
        <v>5.1356589147286797</v>
      </c>
      <c r="H82" s="101">
        <f>((data!H82-data!H70)/data!H70)*100</f>
        <v>19.425287356321846</v>
      </c>
      <c r="I82" s="97"/>
      <c r="J82" s="101">
        <f>((data!J82-data!J70)/data!J70)*100</f>
        <v>1.9110298059100905</v>
      </c>
      <c r="K82" s="101">
        <f>((data!K82-data!K70)/data!K70)*100</f>
        <v>-4.6351084812623302</v>
      </c>
      <c r="M82" s="108">
        <f t="shared" ref="M82:M113" si="2">AVERAGE(C82:D82,F82:H82,J82:K82)</f>
        <v>5.8744039025925954</v>
      </c>
    </row>
    <row r="83" spans="1:13">
      <c r="A83" s="49">
        <v>243040</v>
      </c>
      <c r="C83" s="101">
        <f>((data!C83-data!C71)/data!C71)*100</f>
        <v>21.190216020845593</v>
      </c>
      <c r="D83" s="101">
        <f>((data!D83-data!D71)/data!D71)*100</f>
        <v>7.3788546255506642</v>
      </c>
      <c r="E83" s="101">
        <f>((data!E83-data!E71)/data!E71)*100</f>
        <v>5.291871249318052</v>
      </c>
      <c r="F83" s="101">
        <f>((data!F83-data!F71)/data!F71)*100</f>
        <v>1.1659192825112081</v>
      </c>
      <c r="G83" s="101">
        <f>((data!G83-data!G71)/data!G71)*100</f>
        <v>5.3191489361702127</v>
      </c>
      <c r="H83" s="101">
        <f>((data!H83-data!H71)/data!H71)*100</f>
        <v>18.701007838745802</v>
      </c>
      <c r="I83" s="97"/>
      <c r="J83" s="101">
        <f>((data!J83-data!J71)/data!J71)*100</f>
        <v>1.2217594016755771</v>
      </c>
      <c r="K83" s="101">
        <f>((data!K83-data!K71)/data!K71)*100</f>
        <v>-5.4955839057899984</v>
      </c>
      <c r="M83" s="108">
        <f t="shared" si="2"/>
        <v>7.0687603142441509</v>
      </c>
    </row>
    <row r="84" spans="1:13">
      <c r="A84" s="49">
        <v>243070</v>
      </c>
      <c r="C84" s="101">
        <f>((data!C84-data!C72)/data!C72)*100</f>
        <v>16.806647605432453</v>
      </c>
      <c r="D84" s="101">
        <f>((data!D84-data!D72)/data!D72)*100</f>
        <v>10.52631578947369</v>
      </c>
      <c r="E84" s="101">
        <f>((data!E84-data!E72)/data!E72)*100</f>
        <v>13.641200255373477</v>
      </c>
      <c r="F84" s="101">
        <f>((data!F84-data!F72)/data!F72)*100</f>
        <v>2.6556776556776476</v>
      </c>
      <c r="G84" s="101">
        <f>((data!G84-data!G72)/data!G72)*100</f>
        <v>4.6376811594202874</v>
      </c>
      <c r="H84" s="101">
        <f>((data!H84-data!H72)/data!H72)*100</f>
        <v>40.452616690240447</v>
      </c>
      <c r="I84" s="97"/>
      <c r="J84" s="101">
        <f>((data!J84-data!J72)/data!J72)*100</f>
        <v>0.96865994559703372</v>
      </c>
      <c r="K84" s="101">
        <f>((data!K84-data!K72)/data!K72)*100</f>
        <v>-5.9803921568627398</v>
      </c>
      <c r="M84" s="108">
        <f t="shared" si="2"/>
        <v>10.009600955568404</v>
      </c>
    </row>
    <row r="85" spans="1:13">
      <c r="A85" s="49">
        <v>243101</v>
      </c>
      <c r="C85" s="101">
        <f>((data!C85-data!C73)/data!C73)*100</f>
        <v>27.539523102454361</v>
      </c>
      <c r="D85" s="101">
        <f>((data!D85-data!D73)/data!D73)*100</f>
        <v>9.4609460946094543</v>
      </c>
      <c r="E85" s="101">
        <f>((data!E85-data!E73)/data!E73)*100</f>
        <v>41.509433962264161</v>
      </c>
      <c r="F85" s="101">
        <f>((data!F85-data!F73)/data!F73)*100</f>
        <v>6.1509785647716768</v>
      </c>
      <c r="G85" s="101">
        <f>((data!G85-data!G73)/data!G73)*100</f>
        <v>4.6421663442940009</v>
      </c>
      <c r="H85" s="101">
        <f>((data!H85-data!H73)/data!H73)*100</f>
        <v>69.538461538461533</v>
      </c>
      <c r="I85" s="97"/>
      <c r="J85" s="101">
        <f>((data!J85-data!J73)/data!J73)*100</f>
        <v>1.0521402147261629</v>
      </c>
      <c r="K85" s="101">
        <f>((data!K85-data!K73)/data!K73)*100</f>
        <v>-6.084396467124634</v>
      </c>
      <c r="M85" s="108">
        <f t="shared" si="2"/>
        <v>16.042831341741795</v>
      </c>
    </row>
    <row r="86" spans="1:13">
      <c r="A86" s="49">
        <v>243132</v>
      </c>
      <c r="C86" s="101">
        <f>((data!C86-data!C74)/data!C74)*100</f>
        <v>14.901692856600624</v>
      </c>
      <c r="D86" s="101">
        <f>((data!D86-data!D74)/data!D74)*100</f>
        <v>9.4623655913978464</v>
      </c>
      <c r="E86" s="101">
        <f>((data!E86-data!E74)/data!E74)*100</f>
        <v>20.717948717948719</v>
      </c>
      <c r="F86" s="101">
        <f>((data!F86-data!F74)/data!F74)*100</f>
        <v>2.2644927536231885</v>
      </c>
      <c r="G86" s="101">
        <f>((data!G86-data!G74)/data!G74)*100</f>
        <v>3.9499036608863278</v>
      </c>
      <c r="H86" s="101">
        <f>((data!H86-data!H74)/data!H74)*100</f>
        <v>25.886524822695044</v>
      </c>
      <c r="I86" s="98"/>
      <c r="J86" s="101">
        <f>((data!J86-data!J74)/data!J74)*100</f>
        <v>2.4620187157526048</v>
      </c>
      <c r="K86" s="101">
        <f>((data!K86-data!K74)/data!K74)*100</f>
        <v>-6.1886051080550075</v>
      </c>
      <c r="M86" s="108">
        <f t="shared" si="2"/>
        <v>7.5340561847000904</v>
      </c>
    </row>
    <row r="87" spans="1:13">
      <c r="A87" s="49">
        <v>243162</v>
      </c>
      <c r="C87" s="101">
        <f>((data!C87-data!C75)/data!C75)*100</f>
        <v>9.4938241705013322</v>
      </c>
      <c r="D87" s="101">
        <f>((data!D87-data!D75)/data!D75)*100</f>
        <v>3.9999999999999973</v>
      </c>
      <c r="E87" s="101">
        <f>((data!E87-data!E75)/data!E75)*100</f>
        <v>2.5568181818181848</v>
      </c>
      <c r="F87" s="101">
        <f>((data!F87-data!F75)/data!F75)*100</f>
        <v>-9.0009000900084901E-2</v>
      </c>
      <c r="G87" s="101">
        <f>((data!G87-data!G75)/data!G75)*100</f>
        <v>3.1548757170172195</v>
      </c>
      <c r="H87" s="101">
        <f>((data!H87-data!H75)/data!H75)*100</f>
        <v>13.174946004319658</v>
      </c>
      <c r="I87" s="98"/>
      <c r="J87" s="101">
        <f>((data!J87-data!J75)/data!J75)*100</f>
        <v>1.0648183730078331</v>
      </c>
      <c r="K87" s="101">
        <f>((data!K87-data!K75)/data!K75)*100</f>
        <v>-5.7142857142857117</v>
      </c>
      <c r="M87" s="108">
        <f t="shared" si="2"/>
        <v>3.5834527928086062</v>
      </c>
    </row>
    <row r="88" spans="1:13">
      <c r="A88" s="49">
        <v>243193</v>
      </c>
      <c r="C88" s="101">
        <f>((data!C88-data!C76)/data!C76)*100</f>
        <v>8.542032222044984</v>
      </c>
      <c r="D88" s="101">
        <f>((data!D88-data!D76)/data!D76)*100</f>
        <v>-0.30832476875642051</v>
      </c>
      <c r="E88" s="101">
        <f>((data!E87-data!E76)/data!E76)*100</f>
        <v>-19.479553903345728</v>
      </c>
      <c r="F88" s="101">
        <f>((data!F88-data!F76)/data!F76)*100</f>
        <v>1.9801980198019831</v>
      </c>
      <c r="G88" s="101">
        <f>((data!G88-data!G76)/data!G76)*100</f>
        <v>3.0534351145038197</v>
      </c>
      <c r="H88" s="101">
        <f>((data!H88-data!H76)/data!H76)*100</f>
        <v>23.851203501094087</v>
      </c>
      <c r="I88" s="98"/>
      <c r="J88" s="101">
        <f>((data!J88-data!J76)/data!J76)*100</f>
        <v>8.902953837491448E-2</v>
      </c>
      <c r="K88" s="101">
        <f>((data!K88-data!K76)/data!K76)*100</f>
        <v>-4.7477744807121631</v>
      </c>
      <c r="M88" s="108">
        <f t="shared" si="2"/>
        <v>4.6371141637644575</v>
      </c>
    </row>
    <row r="89" spans="1:13" s="10" customFormat="1">
      <c r="A89" s="49">
        <v>243223</v>
      </c>
      <c r="B89" s="61"/>
      <c r="C89" s="344">
        <f>((data!C89-data!C77)/data!C77)*100</f>
        <v>-4.2116466474076324</v>
      </c>
      <c r="D89" s="341">
        <f>((data!D89-data!D77)/data!D77)*100</f>
        <v>4.9369747899159693</v>
      </c>
      <c r="E89" s="341">
        <f>((data!E89-data!E77)/data!E77)*100</f>
        <v>-2.0786933927245608</v>
      </c>
      <c r="F89" s="341">
        <f>((data!F89-data!F77)/data!F77)*100</f>
        <v>-0.97517730496453403</v>
      </c>
      <c r="G89" s="341">
        <f>((data!G89-data!G77)/data!G77)*100</f>
        <v>3.1518624641833783</v>
      </c>
      <c r="H89" s="341">
        <f>((data!H89-data!H77)/data!H77)*100</f>
        <v>5.2074139452780281</v>
      </c>
      <c r="I89" s="232"/>
      <c r="J89" s="341">
        <f>((data!J89-data!J77)/data!J77)*100</f>
        <v>-0.80160998124736738</v>
      </c>
      <c r="K89" s="341">
        <f>((data!K89-data!K77)/data!K77)*100</f>
        <v>-3.7735849056603743</v>
      </c>
      <c r="L89" s="52"/>
      <c r="M89" s="202">
        <f t="shared" si="2"/>
        <v>0.50489033715678111</v>
      </c>
    </row>
    <row r="90" spans="1:13">
      <c r="A90" s="46">
        <v>243254</v>
      </c>
      <c r="C90" s="101">
        <f>((data!C90-data!C78)/data!C78)*100</f>
        <v>-12.127329192546583</v>
      </c>
      <c r="D90" s="101">
        <f>((data!D90-data!D78)/data!D78)*100</f>
        <v>4.8755186721991581</v>
      </c>
      <c r="E90" s="101">
        <f>((data!E90-data!E78)/data!E78)*100</f>
        <v>0.36166365280289847</v>
      </c>
      <c r="F90" s="101">
        <f>((data!F90-data!F78)/data!F78)*100</f>
        <v>-0.53523639607492801</v>
      </c>
      <c r="G90" s="101">
        <f>((data!G90-data!G78)/data!G78)*100</f>
        <v>3.0331753554502394</v>
      </c>
      <c r="H90" s="101">
        <f>((data!H90-data!H78)/data!H78)*100</f>
        <v>9.4949494949495001</v>
      </c>
      <c r="I90" s="98"/>
      <c r="J90" s="101">
        <f>((data!J90-data!J78)/data!J78)*100</f>
        <v>0.3188082918104016</v>
      </c>
      <c r="K90" s="101">
        <f>((data!K90-data!K78)/data!K78)*100</f>
        <v>-2.8942115768463132</v>
      </c>
      <c r="M90" s="108">
        <f t="shared" si="2"/>
        <v>0.30938209270592498</v>
      </c>
    </row>
    <row r="91" spans="1:13">
      <c r="A91" s="49">
        <v>243285</v>
      </c>
      <c r="C91" s="101">
        <f>((data!C91-data!C79)/data!C79)*100</f>
        <v>-8.6086551884597498</v>
      </c>
      <c r="D91" s="101">
        <f>((data!D91-data!D79)/data!D79)*100</f>
        <v>6.6941297631307934</v>
      </c>
      <c r="E91" s="101">
        <f>((data!E91-data!E79)/data!E79)*100</f>
        <v>4.390681003584235</v>
      </c>
      <c r="F91" s="101">
        <f>((data!F91-data!F79)/data!F79)*100</f>
        <v>0.26761819803747672</v>
      </c>
      <c r="G91" s="101">
        <f>((data!G91-data!G79)/data!G79)*100</f>
        <v>2.06766917293232</v>
      </c>
      <c r="H91" s="101">
        <f>((data!H91-data!H79)/data!H79)*100</f>
        <v>6.3572149344096998</v>
      </c>
      <c r="I91" s="98"/>
      <c r="J91" s="101">
        <f>((data!J91-data!J79)/data!J79)*100</f>
        <v>-0.1634816837026217</v>
      </c>
      <c r="K91" s="101">
        <f>((data!K91-data!K79)/data!K79)*100</f>
        <v>-1.710261569416502</v>
      </c>
      <c r="M91" s="108">
        <f t="shared" si="2"/>
        <v>0.70060480384734525</v>
      </c>
    </row>
    <row r="92" spans="1:13">
      <c r="A92" s="49">
        <v>243313</v>
      </c>
      <c r="C92" s="101">
        <f>((data!C92-data!C80)/data!C80)*100</f>
        <v>-8.4137372646919903</v>
      </c>
      <c r="D92" s="101">
        <f>((data!D92-data!D80)/data!D80)*100</f>
        <v>6.7269076305220912</v>
      </c>
      <c r="E92" s="101">
        <f>((data!E92-data!E80)/data!E80)*100</f>
        <v>3.0487804878048785</v>
      </c>
      <c r="F92" s="101">
        <f>((data!F92-data!F80)/data!F80)*100</f>
        <v>0.62001771479184109</v>
      </c>
      <c r="G92" s="101">
        <f>((data!G92-data!G80)/data!G80)*100</f>
        <v>0.92936802973977695</v>
      </c>
      <c r="H92" s="101">
        <f>((data!H92-data!H80)/data!H80)*100</f>
        <v>6.6189624329159269</v>
      </c>
      <c r="I92" s="98"/>
      <c r="J92" s="101">
        <f>((data!J92-data!J80)/data!J80)*100</f>
        <v>-0.3651222449396217</v>
      </c>
      <c r="K92" s="101">
        <f>((data!K92-data!K80)/data!K80)*100</f>
        <v>0</v>
      </c>
      <c r="M92" s="108">
        <f t="shared" si="2"/>
        <v>0.87377089976257483</v>
      </c>
    </row>
    <row r="93" spans="1:13">
      <c r="A93" s="49">
        <v>243344</v>
      </c>
      <c r="C93" s="101">
        <f>((data!C93-data!C81)/data!C81)*100</f>
        <v>-13.753836213858827</v>
      </c>
      <c r="D93" s="101">
        <f>((data!D93-data!D81)/data!D81)*100</f>
        <v>9.4890510948905042</v>
      </c>
      <c r="E93" s="101">
        <f>((data!E93-data!E81)/data!E81)*100</f>
        <v>1.3404825737265413</v>
      </c>
      <c r="F93" s="101">
        <f>((data!F93-data!F81)/data!F81)*100</f>
        <v>-2.2281639928698751</v>
      </c>
      <c r="G93" s="101">
        <f>((data!G93-data!G81)/data!G81)*100</f>
        <v>0.92592592592592582</v>
      </c>
      <c r="H93" s="101">
        <f>((data!H93-data!H81)/data!H81)*100</f>
        <v>0.91001011122344933</v>
      </c>
      <c r="I93" s="98"/>
      <c r="J93" s="101">
        <f>((data!J93-data!J81)/data!J81)*100</f>
        <v>-0.18434542586750555</v>
      </c>
      <c r="K93" s="101">
        <f>((data!K93-data!K81)/data!K81)*100</f>
        <v>1.0288065843621399</v>
      </c>
      <c r="M93" s="108">
        <f t="shared" si="2"/>
        <v>-0.5446502737420269</v>
      </c>
    </row>
    <row r="94" spans="1:13">
      <c r="A94" s="49">
        <v>243374</v>
      </c>
      <c r="C94" s="101">
        <f>((data!C94-data!C82)/data!C82)*100</f>
        <v>-13.382067730866776</v>
      </c>
      <c r="D94" s="101">
        <f>((data!D94-data!D82)/data!D82)*100</f>
        <v>7.8593588417786906</v>
      </c>
      <c r="E94" s="101">
        <f>((data!E94-data!E82)/data!E82)*100</f>
        <v>7.8699743370401949</v>
      </c>
      <c r="F94" s="101">
        <f>((data!F94-data!F82)/data!F82)*100</f>
        <v>0.53285968028419939</v>
      </c>
      <c r="G94" s="101">
        <f>((data!G94-data!G82)/data!G82)*100</f>
        <v>0.18433179723502566</v>
      </c>
      <c r="H94" s="101">
        <f>((data!H94-data!H82)/data!H82)*100</f>
        <v>5.6785370548604348</v>
      </c>
      <c r="I94" s="98"/>
      <c r="J94" s="101">
        <f>((data!J94-data!J82)/data!J82)*100</f>
        <v>-0.39957171123073598</v>
      </c>
      <c r="K94" s="101">
        <f>((data!K94-data!K82)/data!K82)*100</f>
        <v>1.7580144777662905</v>
      </c>
      <c r="M94" s="108">
        <f t="shared" si="2"/>
        <v>0.31878034426101848</v>
      </c>
    </row>
    <row r="95" spans="1:13">
      <c r="A95" s="24">
        <v>243405</v>
      </c>
      <c r="C95" s="101">
        <f>((data!C95-data!C83)/data!C83)*100</f>
        <v>-24.573449854348731</v>
      </c>
      <c r="D95" s="101">
        <f>((data!D95-data!D83)/data!D83)*100</f>
        <v>4.7179487179487118</v>
      </c>
      <c r="E95" s="101">
        <f>((data!E95-data!E83)/data!E83)*100</f>
        <v>4.23143350604491</v>
      </c>
      <c r="F95" s="101">
        <f>((data!F95-data!F83)/data!F83)*100</f>
        <v>-0.70921985815602584</v>
      </c>
      <c r="G95" s="101">
        <f>((data!G95-data!G83)/data!G83)*100</f>
        <v>-0.36730945821855432</v>
      </c>
      <c r="H95" s="101">
        <f>((data!H95-data!H83)/data!H83)*100</f>
        <v>-1.1320754716981158</v>
      </c>
      <c r="I95" s="98"/>
      <c r="J95" s="101">
        <f>((data!J95-data!J83)/data!J83)*100</f>
        <v>-0.88934645310736227</v>
      </c>
      <c r="K95" s="101">
        <f>((data!K95-data!K83)/data!K83)*100</f>
        <v>2.3883696780893011</v>
      </c>
      <c r="M95" s="108">
        <f t="shared" si="2"/>
        <v>-2.9378689570701106</v>
      </c>
    </row>
    <row r="96" spans="1:13">
      <c r="A96" s="24">
        <v>243435</v>
      </c>
      <c r="C96" s="101">
        <f>((data!C96-data!C84)/data!C84)*100</f>
        <v>-25.204620209592289</v>
      </c>
      <c r="D96" s="101">
        <f>((data!D96-data!D84)/data!D84)*100</f>
        <v>1.5197568389057752</v>
      </c>
      <c r="E96" s="101">
        <f>((data!E96-data!E84)/data!E84)*100</f>
        <v>2.9026217228464501</v>
      </c>
      <c r="F96" s="101">
        <f>((data!F96-data!F84)/data!F84)*100</f>
        <v>0.26761819803747672</v>
      </c>
      <c r="G96" s="101">
        <f>((data!G96-data!G84)/data!G84)*100</f>
        <v>0.46168051708217916</v>
      </c>
      <c r="H96" s="101">
        <f>((data!H96-data!H84)/data!H84)*100</f>
        <v>1.812688821752263</v>
      </c>
      <c r="I96" s="98"/>
      <c r="J96" s="101">
        <f>((data!J96-data!J84)/data!J84)*100</f>
        <v>-0.312478389298873</v>
      </c>
      <c r="K96" s="101">
        <f>((data!K96-data!K84)/data!K84)*100</f>
        <v>2.9197080291970772</v>
      </c>
      <c r="M96" s="108">
        <f t="shared" si="2"/>
        <v>-2.6479494562737704</v>
      </c>
    </row>
    <row r="97" spans="1:13">
      <c r="A97" s="24">
        <v>243466</v>
      </c>
      <c r="C97" s="101">
        <f>((data!C97-data!C85)/data!C85)*100</f>
        <v>-24.873305026708671</v>
      </c>
      <c r="D97" s="101">
        <f>((data!D97-data!D85)/data!D85)*100</f>
        <v>0</v>
      </c>
      <c r="E97" s="101">
        <f>((data!E97-data!E85)/data!E85)*100</f>
        <v>-1.8333333333333357</v>
      </c>
      <c r="F97" s="101">
        <f>((data!F97-data!F85)/data!F85)*100</f>
        <v>-0.70237050043899152</v>
      </c>
      <c r="G97" s="101">
        <f>((data!G97-data!G85)/data!G85)*100</f>
        <v>1.1090573012939027</v>
      </c>
      <c r="H97" s="101">
        <f>((data!H97-data!H85)/data!H85)*100</f>
        <v>-7.2595281306715069</v>
      </c>
      <c r="I97" s="98"/>
      <c r="J97" s="101">
        <f>((data!J97-data!J85)/data!J85)*100</f>
        <v>-0.2542130621991161</v>
      </c>
      <c r="K97" s="101">
        <f>((data!K97-data!K85)/data!K85)*100</f>
        <v>2.9258098223615434</v>
      </c>
      <c r="M97" s="108">
        <f t="shared" si="2"/>
        <v>-4.1506499423375489</v>
      </c>
    </row>
    <row r="98" spans="1:13">
      <c r="A98" s="24">
        <v>243497</v>
      </c>
      <c r="C98" s="101">
        <f>((data!C98-data!C86)/data!C86)*100</f>
        <v>-26.625264270613108</v>
      </c>
      <c r="D98" s="101">
        <f>((data!D98-data!D86)/data!D86)*100</f>
        <v>-4.4204322200392925</v>
      </c>
      <c r="E98" s="101">
        <f>((data!E98-data!E86)/data!E86)*100</f>
        <v>-2.5488530161427359</v>
      </c>
      <c r="F98" s="101">
        <f>((data!F98-data!F86)/data!F86)*100</f>
        <v>-0.44286979627989365</v>
      </c>
      <c r="G98" s="101">
        <f>((data!G98-data!G86)/data!G86)*100</f>
        <v>1.6682113067655209</v>
      </c>
      <c r="H98" s="101">
        <f>((data!H98-data!H86)/data!H86)*100</f>
        <v>-2.4413145539906052</v>
      </c>
      <c r="I98" s="98"/>
      <c r="J98" s="101">
        <f>((data!J98-data!J86)/data!J86)*100</f>
        <v>-0.26724769428521444</v>
      </c>
      <c r="K98" s="101">
        <f>((data!K98-data!K86)/data!K86)*100</f>
        <v>2.931937172774866</v>
      </c>
      <c r="M98" s="108">
        <f t="shared" si="2"/>
        <v>-4.2281400079525326</v>
      </c>
    </row>
    <row r="99" spans="1:13">
      <c r="A99" s="24">
        <v>243527</v>
      </c>
      <c r="C99" s="345">
        <f>((data!C99-data!C87)/data!C87)*100</f>
        <v>-26.963061269630611</v>
      </c>
      <c r="D99" s="101">
        <f>((data!D99-data!D87)/data!D87)*100</f>
        <v>-4.3522267206477707</v>
      </c>
      <c r="E99" s="101">
        <f>((data!E99-data!E87)/data!E87)*100</f>
        <v>3.9704524469067382</v>
      </c>
      <c r="F99" s="101">
        <f>((data!F99-data!F87)/data!F87)*100</f>
        <v>1.0810810810810836</v>
      </c>
      <c r="G99" s="101">
        <f>((data!G99-data!G87)/data!G87)*100</f>
        <v>1.5755329008340953</v>
      </c>
      <c r="H99" s="101">
        <f>((data!H99-data!H87)/data!H87)*100</f>
        <v>-4.4847328244274838</v>
      </c>
      <c r="I99" s="98"/>
      <c r="J99" s="101">
        <f>((data!J99-data!J87)/data!J87)*100</f>
        <v>-0.77429881020690949</v>
      </c>
      <c r="K99" s="101">
        <f>((data!K99-data!K87)/data!K87)*100</f>
        <v>2.7168234064785728</v>
      </c>
      <c r="M99" s="108">
        <f t="shared" si="2"/>
        <v>-4.4572688909312896</v>
      </c>
    </row>
    <row r="100" spans="1:13">
      <c r="A100" s="24">
        <v>243558</v>
      </c>
      <c r="C100" s="345">
        <f>((data!C100-data!C88)/data!C88)*100</f>
        <v>-22.889264457344403</v>
      </c>
      <c r="D100" s="101">
        <f>((data!D100-data!D88)/data!D88)*100</f>
        <v>0.30927835051546099</v>
      </c>
      <c r="E100" s="101">
        <f>((data!E100-data!E88)/data!E88)*100</f>
        <v>0.1482579688658181</v>
      </c>
      <c r="F100" s="101">
        <f>((data!F100-data!F88)/data!F88)*100</f>
        <v>-0.70609002647837349</v>
      </c>
      <c r="G100" s="101">
        <f>((data!G100-data!G88)/data!G88)*100</f>
        <v>1.2962962962963016</v>
      </c>
      <c r="H100" s="101">
        <f>((data!H100-data!H88)/data!H88)*100</f>
        <v>-11.219081272084807</v>
      </c>
      <c r="I100" s="98"/>
      <c r="J100" s="101">
        <f>((data!J100-data!J88)/data!J88)*100</f>
        <v>-9.043615385834898E-2</v>
      </c>
      <c r="K100" s="101">
        <f>((data!K100-data!K88)/data!K88)*100</f>
        <v>2.1806853582554608</v>
      </c>
      <c r="M100" s="108">
        <f t="shared" si="2"/>
        <v>-4.44551598638553</v>
      </c>
    </row>
    <row r="101" spans="1:13" s="10" customFormat="1">
      <c r="A101" s="24">
        <v>243588</v>
      </c>
      <c r="B101" s="61"/>
      <c r="C101" s="344">
        <f>((data!C101-data!C89)/data!C89)*100</f>
        <v>-21.531746031746032</v>
      </c>
      <c r="D101" s="341">
        <f>((data!D101-data!D89)/data!D89)*100</f>
        <v>-3.7037037037037064</v>
      </c>
      <c r="E101" s="341">
        <f>((data!E101-data!E89)/data!E89)*100</f>
        <v>-4.3972706595906077</v>
      </c>
      <c r="F101" s="341">
        <f>((data!F101-data!F89)/data!F89)*100</f>
        <v>-0.17905102954342242</v>
      </c>
      <c r="G101" s="341">
        <f>((data!G101-data!G89)/data!G89)*100</f>
        <v>1.3888888888888888</v>
      </c>
      <c r="H101" s="341">
        <f>((data!H101-data!H89)/data!H89)*100</f>
        <v>-11.912751677852352</v>
      </c>
      <c r="I101" s="232"/>
      <c r="J101" s="341">
        <f>((data!J101-data!J89)/data!J89)*100</f>
        <v>0.83865910767552332</v>
      </c>
      <c r="K101" s="341">
        <f>((data!K101-data!K89)/data!K89)*100</f>
        <v>1.7543859649122688</v>
      </c>
      <c r="L101" s="52"/>
      <c r="M101" s="202">
        <f t="shared" si="2"/>
        <v>-4.7636169259098322</v>
      </c>
    </row>
    <row r="102" spans="1:13">
      <c r="A102" s="203">
        <v>243619</v>
      </c>
      <c r="C102" s="345">
        <f>((data!C102-data!C90)/data!C90)*100</f>
        <v>3.0305707722212407</v>
      </c>
      <c r="D102" s="101">
        <f>((data!D102-data!D90)/data!D90)*100</f>
        <v>-2.6706231454005822</v>
      </c>
      <c r="E102" s="101">
        <f>((data!E102-data!E90)/data!E90)*100</f>
        <v>-2.5225225225225198</v>
      </c>
      <c r="F102" s="101">
        <f>((data!F102-data!F90)/data!F90)*100</f>
        <v>0.26905829596412301</v>
      </c>
      <c r="G102" s="101">
        <f>((data!G102-data!G90)/data!G90)*100</f>
        <v>1.0119595216191299</v>
      </c>
      <c r="H102" s="101">
        <f>((data!H102-data!H90)/data!H90)*100</f>
        <v>-14.391143911439123</v>
      </c>
      <c r="I102" s="98"/>
      <c r="J102" s="101">
        <f>((data!J102-data!J90)/data!J90)*100</f>
        <v>-1.2762549126909022</v>
      </c>
      <c r="K102" s="101">
        <f>((data!K102-data!K90)/data!K90)*100</f>
        <v>1.5416238437821173</v>
      </c>
      <c r="M102" s="108">
        <f t="shared" si="2"/>
        <v>-1.7835442194205711</v>
      </c>
    </row>
    <row r="103" spans="1:13">
      <c r="A103" s="49">
        <v>243650</v>
      </c>
      <c r="B103" s="11"/>
      <c r="C103" s="101">
        <f>((data!C103-data!C91)/data!C91)*100</f>
        <v>-9.7080787508486086</v>
      </c>
      <c r="D103" s="101">
        <f>((data!D103-data!D91)/data!D91)*100</f>
        <v>-3.4749034749034693</v>
      </c>
      <c r="E103" s="101">
        <f>((data!E103-data!E91)/data!E91)*100</f>
        <v>-10.557939914163088</v>
      </c>
      <c r="F103" s="101">
        <f>((data!F103-data!F91)/data!F91)*100</f>
        <v>0.1779359430604881</v>
      </c>
      <c r="G103" s="101">
        <f>((data!G103-data!G91)/data!G91)*100</f>
        <v>1.2891344383057144</v>
      </c>
      <c r="H103" s="101">
        <f>((data!H103-data!H91)/data!H91)*100</f>
        <v>-12.808349146110057</v>
      </c>
      <c r="I103" s="98"/>
      <c r="J103" s="101">
        <f>((data!J103-data!J91)/data!J91)*100</f>
        <v>-0.35432664027598954</v>
      </c>
      <c r="K103" s="101">
        <f>((data!K103-data!K91)/data!K91)*100</f>
        <v>1.2282497441146396</v>
      </c>
      <c r="M103" s="108">
        <f t="shared" si="2"/>
        <v>-3.3786196980938974</v>
      </c>
    </row>
    <row r="104" spans="1:13">
      <c r="A104" s="46">
        <v>243678</v>
      </c>
      <c r="C104" s="101">
        <f>((data!C104-data!C92)/data!C92)*100</f>
        <v>-7.3154560188595843</v>
      </c>
      <c r="D104" s="101">
        <f>((data!D104-data!D92)/data!D92)*100</f>
        <v>-5.1740357478833499</v>
      </c>
      <c r="E104" s="101">
        <f>((data!E104-data!E92)/data!E92)*100</f>
        <v>-13.609467455621296</v>
      </c>
      <c r="F104" s="101">
        <f>((data!F104-data!F92)/data!F92)*100</f>
        <v>-2.6408450704225355</v>
      </c>
      <c r="G104" s="101">
        <f>((data!G104-data!G92)/data!G92)*100</f>
        <v>1.5653775322283636</v>
      </c>
      <c r="H104" s="101">
        <f>((data!H104-data!H92)/data!H92)*100</f>
        <v>-18.120805369127524</v>
      </c>
      <c r="I104" s="98"/>
      <c r="J104" s="101">
        <f>((data!J104-data!J92)/data!J92)*100</f>
        <v>-0.55731262466529308</v>
      </c>
      <c r="K104" s="101">
        <f>((data!K104-data!K92)/data!K92)*100</f>
        <v>1.0204081632653061</v>
      </c>
      <c r="M104" s="108">
        <f t="shared" si="2"/>
        <v>-4.4603813050663739</v>
      </c>
    </row>
    <row r="105" spans="1:13">
      <c r="A105" s="49">
        <v>243709</v>
      </c>
      <c r="C105" s="101">
        <f>((data!C105-data!C93)/data!C93)*100</f>
        <v>2.0039329525236447</v>
      </c>
      <c r="D105" s="101">
        <f>((data!D105-data!D93)/data!D93)*100</f>
        <v>-6.3809523809523832</v>
      </c>
      <c r="E105" s="101">
        <f>((data!E105-data!E93)/data!E93)*100</f>
        <v>-6.0846560846560891</v>
      </c>
      <c r="F105" s="101">
        <f>((data!F105-data!F93)/data!F93)*100</f>
        <v>2.7347310847766635</v>
      </c>
      <c r="G105" s="101">
        <f>((data!G105-data!G93)/data!G93)*100</f>
        <v>1.4678899082568755</v>
      </c>
      <c r="H105" s="101">
        <f>((data!H105-data!H93)/data!H93)*100</f>
        <v>-9.1182364729458865</v>
      </c>
      <c r="I105" s="98"/>
      <c r="J105" s="101">
        <f>((data!J105-data!J93)/data!J93)*100</f>
        <v>-0.99710625857999857</v>
      </c>
      <c r="K105" s="101">
        <f>((data!K105-data!K93)/data!K93)*100</f>
        <v>0.91649694501017465</v>
      </c>
      <c r="M105" s="108">
        <f t="shared" si="2"/>
        <v>-1.3390348888444155</v>
      </c>
    </row>
    <row r="106" spans="1:13">
      <c r="A106" s="49">
        <v>243739</v>
      </c>
      <c r="C106" s="101">
        <f>((data!C106-data!C94)/data!C94)*100</f>
        <v>4.193937306234929</v>
      </c>
      <c r="D106" s="101">
        <f>((data!D106-data!D94)/data!D94)*100</f>
        <v>-8.2454458293384416</v>
      </c>
      <c r="E106" s="101">
        <f>((data!E106-data!E94)/data!E94)*100</f>
        <v>-9.7541633624107842</v>
      </c>
      <c r="F106" s="101">
        <f>((data!F106-data!F94)/data!F94)*100</f>
        <v>-0.70671378091872539</v>
      </c>
      <c r="G106" s="101">
        <f>((data!G106-data!G94)/data!G94)*100</f>
        <v>1.7479300827966802</v>
      </c>
      <c r="H106" s="101">
        <f>((data!H106-data!H94)/data!H94)*100</f>
        <v>-13.843351548269583</v>
      </c>
      <c r="I106" s="98"/>
      <c r="J106" s="101">
        <f>((data!J106-data!J94)/data!J94)*100</f>
        <v>-6.4996443030026607E-2</v>
      </c>
      <c r="K106" s="101">
        <f>((data!K106-data!K94)/data!K94)*100</f>
        <v>0.81300813008129791</v>
      </c>
      <c r="M106" s="108">
        <f t="shared" si="2"/>
        <v>-2.3008045832062676</v>
      </c>
    </row>
    <row r="107" spans="1:13">
      <c r="A107" s="49">
        <v>243770</v>
      </c>
      <c r="C107" s="101">
        <f>((data!C107-data!C95)/data!C95)*100</f>
        <v>8.174712643678161</v>
      </c>
      <c r="D107" s="101">
        <f>((data!D107-data!D95)/data!D95)*100</f>
        <v>-8.5210577864838299</v>
      </c>
      <c r="E107" s="101">
        <f>((data!E107-data!E95)/data!E95)*100</f>
        <v>-12.096106048053031</v>
      </c>
      <c r="F107" s="101">
        <f>((data!F107-data!F95)/data!F95)*100</f>
        <v>-0.80357142857143371</v>
      </c>
      <c r="G107" s="101">
        <f>((data!G107-data!G95)/data!G95)*100</f>
        <v>1.8433179723502304</v>
      </c>
      <c r="H107" s="101">
        <f>((data!H107-data!H95)/data!H95)*100</f>
        <v>-12.881679389312978</v>
      </c>
      <c r="I107" s="98"/>
      <c r="J107" s="101">
        <f>((data!J107-data!J95)/data!J95)*100</f>
        <v>0.77347492399090678</v>
      </c>
      <c r="K107" s="101">
        <f>((data!K107-data!K95)/data!K95)*100</f>
        <v>0.70993914807302527</v>
      </c>
      <c r="M107" s="105">
        <f t="shared" si="2"/>
        <v>-1.5292662737537026</v>
      </c>
    </row>
    <row r="108" spans="1:13">
      <c r="A108" s="49">
        <v>243800</v>
      </c>
      <c r="C108" s="101">
        <f>((data!C108-data!C96)/data!C96)*100</f>
        <v>24.340355901002251</v>
      </c>
      <c r="D108" s="101">
        <f>((data!D108-data!D96)/data!D96)*100</f>
        <v>-4.9900199600798407</v>
      </c>
      <c r="E108" s="101">
        <f>((data!E108-data!E96)/data!E96)*100</f>
        <v>-7.0063694267515952</v>
      </c>
      <c r="F108" s="101">
        <f>((data!F108-data!F96)/data!F96)*100</f>
        <v>0.35587188612098886</v>
      </c>
      <c r="G108" s="101">
        <f>((data!G108-data!G96)/data!G96)*100</f>
        <v>1.74632352941177</v>
      </c>
      <c r="H108" s="101">
        <f>((data!H108-data!H96)/data!H96)*100</f>
        <v>-9.9901088031651781</v>
      </c>
      <c r="I108" s="98"/>
      <c r="J108" s="101">
        <f>((data!J108-data!J96)/data!J96)*100</f>
        <v>-0.92263447323121006</v>
      </c>
      <c r="K108" s="101">
        <f>((data!K108-data!K96)/data!K96)*100</f>
        <v>0.70921985815603117</v>
      </c>
      <c r="M108" s="108">
        <f t="shared" si="2"/>
        <v>1.6070011340306878</v>
      </c>
    </row>
    <row r="109" spans="1:13">
      <c r="A109" s="49">
        <v>243831</v>
      </c>
      <c r="C109" s="101">
        <f>((data!C109-data!C97)/data!C97)*100</f>
        <v>6.4175022789425702</v>
      </c>
      <c r="D109" s="101">
        <f>((data!D109-data!D97)/data!D97)*100</f>
        <v>-5.6281407035175821</v>
      </c>
      <c r="E109" s="101">
        <f>((data!E109-data!E97)/data!E97)*100</f>
        <v>-11.544991511035649</v>
      </c>
      <c r="F109" s="101">
        <f>((data!F109-data!F97)/data!F97)*100</f>
        <v>-0.97259062776303662</v>
      </c>
      <c r="G109" s="101">
        <f>((data!G109-data!G97)/data!G97)*100</f>
        <v>1.1882998171846408</v>
      </c>
      <c r="H109" s="101">
        <f>((data!H109-data!H97)/data!H97)*100</f>
        <v>-10.861056751467718</v>
      </c>
      <c r="I109" s="98"/>
      <c r="J109" s="101">
        <f>((data!J109-data!J97)/data!J97)*100</f>
        <v>-0.40500082805017518</v>
      </c>
      <c r="K109" s="101">
        <f>((data!K109-data!K97)/data!K97)*100</f>
        <v>1.015228426395939</v>
      </c>
      <c r="M109" s="108">
        <f t="shared" si="2"/>
        <v>-1.32082262689648</v>
      </c>
    </row>
    <row r="110" spans="1:13">
      <c r="A110" s="49">
        <v>243862</v>
      </c>
      <c r="C110" s="101">
        <f>((data!C110-data!C98)/data!C98)*100</f>
        <v>4.1509094183324331</v>
      </c>
      <c r="D110" s="101">
        <f>((data!D110-data!D98)/data!D98)*100</f>
        <v>-0.61664953751284102</v>
      </c>
      <c r="E110" s="101">
        <f>((data!E110-data!E98)/data!E98)*100</f>
        <v>-18.570183086312117</v>
      </c>
      <c r="F110" s="101">
        <f>((data!F110-data!F98)/data!F98)*100</f>
        <v>-1.5124555160142372</v>
      </c>
      <c r="G110" s="101">
        <f>((data!G110-data!G98)/data!G98)*100</f>
        <v>1.0027347310847714</v>
      </c>
      <c r="H110" s="101">
        <f>((data!H110-data!H98)/data!H98)*100</f>
        <v>-17.998075072184793</v>
      </c>
      <c r="I110" s="98"/>
      <c r="J110" s="101">
        <f>((data!J110-data!J98)/data!J98)*100</f>
        <v>-1.2004422838397109</v>
      </c>
      <c r="K110" s="101">
        <f>((data!K110-data!K98)/data!K98)*100</f>
        <v>1.2207527975584973</v>
      </c>
      <c r="M110" s="108">
        <f t="shared" si="2"/>
        <v>-2.1361750660822687</v>
      </c>
    </row>
    <row r="111" spans="1:13">
      <c r="A111" s="49">
        <v>243892</v>
      </c>
      <c r="C111" s="101">
        <f>((data!C111-data!C99)/data!C99)*100</f>
        <v>25.459317585301839</v>
      </c>
      <c r="D111" s="101">
        <f>((data!D111-data!D99)/data!D99)*100</f>
        <v>4.1269841269841328</v>
      </c>
      <c r="E111" s="101">
        <f>((data!E111-data!E99)/data!E99)*100</f>
        <v>-14.653641207815276</v>
      </c>
      <c r="F111" s="101">
        <f>((data!F111-data!F99)/data!F99)*100</f>
        <v>0.62388591800356763</v>
      </c>
      <c r="G111" s="101">
        <f>((data!G111-data!G99)/data!G99)*100</f>
        <v>1.2773722627737278</v>
      </c>
      <c r="H111" s="101">
        <f>((data!H111-data!H99)/data!H99)*100</f>
        <v>-10.889110889110881</v>
      </c>
      <c r="I111" s="98"/>
      <c r="J111" s="101">
        <f>((data!J111-data!J99)/data!J99)*100</f>
        <v>-0.99473568437596949</v>
      </c>
      <c r="K111" s="101">
        <f>((data!K111-data!K99)/data!K99)*100</f>
        <v>1.2207527975584973</v>
      </c>
      <c r="M111" s="108">
        <f t="shared" si="2"/>
        <v>2.9749237310192735</v>
      </c>
    </row>
    <row r="112" spans="1:13">
      <c r="A112" s="49">
        <v>243923</v>
      </c>
      <c r="C112" s="345">
        <f>((data!C112-data!C100)/data!C100)*100</f>
        <v>18.086525633695445</v>
      </c>
      <c r="D112" s="101">
        <f>((data!D112-data!D100)/data!D100)*100</f>
        <v>-0.61664953751284102</v>
      </c>
      <c r="E112" s="101">
        <f>((data!E112-data!E100)/data!E100)*100</f>
        <v>-13.841598815692072</v>
      </c>
      <c r="F112" s="101">
        <f>((data!F112-data!F100)/data!F100)*100</f>
        <v>-0.53333333333332833</v>
      </c>
      <c r="G112" s="101">
        <f>((data!G112-data!G100)/data!G100)*100</f>
        <v>1.0968921389396604</v>
      </c>
      <c r="H112" s="101">
        <f>((data!H112-data!H100)/data!H100)*100</f>
        <v>-7.9601990049751246</v>
      </c>
      <c r="I112" s="98"/>
      <c r="J112" s="101">
        <f>((data!J112-data!J100)/data!J100)*100</f>
        <v>-1.5579409481489384</v>
      </c>
      <c r="K112" s="101">
        <f>((data!K112-data!K100)/data!K100)*100</f>
        <v>1.0162601626016259</v>
      </c>
      <c r="M112" s="108">
        <f t="shared" si="2"/>
        <v>1.3616507301809284</v>
      </c>
    </row>
    <row r="113" spans="1:13" s="10" customFormat="1">
      <c r="A113" s="49">
        <v>243953</v>
      </c>
      <c r="B113" s="61"/>
      <c r="C113" s="344">
        <f>((data!C113-data!C101)/data!C101)*100</f>
        <v>21.270355011631437</v>
      </c>
      <c r="D113" s="341">
        <f>((data!D113-data!D101)/data!D101)*100</f>
        <v>-0.72765072765073058</v>
      </c>
      <c r="E113" s="341">
        <f>((data!E113-data!E101)/data!E101)*100</f>
        <v>-8.7232355273592397</v>
      </c>
      <c r="F113" s="341">
        <f>((data!F113-data!F101)/data!F101)*100</f>
        <v>0.35874439461883917</v>
      </c>
      <c r="G113" s="341">
        <f>((data!G113-data!G101)/data!G101)*100</f>
        <v>1.1872146118721436</v>
      </c>
      <c r="H113" s="341">
        <f>((data!H113-data!H101)/data!H101)*100</f>
        <v>-3.7142857142857197</v>
      </c>
      <c r="I113" s="232"/>
      <c r="J113" s="341">
        <f>((data!J113-data!J101)/data!J101)*100</f>
        <v>-0.27414662172438409</v>
      </c>
      <c r="K113" s="341">
        <f>((data!K113-data!K101)/data!K101)*100</f>
        <v>0.70993914807302527</v>
      </c>
      <c r="L113" s="52"/>
      <c r="M113" s="202">
        <f t="shared" si="2"/>
        <v>2.6871671575049447</v>
      </c>
    </row>
    <row r="114" spans="1:13">
      <c r="A114" s="46">
        <v>243984</v>
      </c>
      <c r="C114" s="345">
        <f>((data!C114-data!C102)/data!C102)*100</f>
        <v>6.8862018694794607</v>
      </c>
      <c r="D114" s="101">
        <f>((data!D114-data!D102)/data!D102)*100</f>
        <v>-2.23577235772358</v>
      </c>
      <c r="E114" s="101">
        <f>((data!E114-data!E102)/data!E102)*100</f>
        <v>-4.1589648798521255</v>
      </c>
      <c r="F114" s="101">
        <f>((data!F114-data!F102)/data!F102)*100</f>
        <v>1.5205724508050114</v>
      </c>
      <c r="G114" s="101">
        <f>((data!G114-data!G102)/data!G102)*100</f>
        <v>1.00182149362478</v>
      </c>
      <c r="H114" s="101">
        <f>((data!H114-data!H102)/data!H102)*100</f>
        <v>-1.4008620689655142</v>
      </c>
      <c r="I114" s="98"/>
      <c r="J114" s="101">
        <f>((data!J114-data!J102)/data!J102)*100</f>
        <v>0.84900269395085359</v>
      </c>
      <c r="K114" s="101">
        <f>((data!K114-data!K102)/data!K102)*100</f>
        <v>0.50607287449392713</v>
      </c>
      <c r="M114" s="108">
        <f t="shared" ref="M114:M120" si="3">AVERAGE(C114:D114,F114:H114,J114:K114)</f>
        <v>1.0181481365235627</v>
      </c>
    </row>
    <row r="115" spans="1:13">
      <c r="A115" s="49">
        <v>244015</v>
      </c>
      <c r="B115" s="242"/>
      <c r="C115" s="345">
        <f>((data!C115-data!C103)/data!C103)*100</f>
        <v>12.612781954887216</v>
      </c>
      <c r="D115" s="101">
        <f>((data!D115-data!D103)/data!D103)*100</f>
        <v>-2.4000000000000057</v>
      </c>
      <c r="E115" s="101">
        <f>((data!E115-data!E103)/data!E103)*100</f>
        <v>-1.4395393474088292</v>
      </c>
      <c r="F115" s="101">
        <f>((data!F115-data!F103)/data!F103)*100</f>
        <v>0.26642984014210602</v>
      </c>
      <c r="G115" s="101">
        <f>((data!G115-data!G103)/data!G103)*100</f>
        <v>0.81818181818182323</v>
      </c>
      <c r="H115" s="101">
        <f>((data!H115-data!H103)/data!H103)*100</f>
        <v>-2.6115342763873834</v>
      </c>
      <c r="I115" s="98"/>
      <c r="J115" s="101">
        <f>((data!J115-data!J103)/data!J103)*100</f>
        <v>0.81198584035499133</v>
      </c>
      <c r="K115" s="101">
        <f>((data!K115-data!K103)/data!K103)*100</f>
        <v>0.30333670374114979</v>
      </c>
      <c r="M115" s="108">
        <f t="shared" si="3"/>
        <v>1.4001688401314141</v>
      </c>
    </row>
    <row r="116" spans="1:13">
      <c r="A116" s="49">
        <v>244044</v>
      </c>
      <c r="B116" s="242"/>
      <c r="C116" s="345">
        <f>((data!C116-data!C104)/data!C104)*100</f>
        <v>8.7512916302360697</v>
      </c>
      <c r="D116" s="101">
        <f>((data!D116-data!D104)/data!D104)*100</f>
        <v>-5.059523809523804</v>
      </c>
      <c r="E116" s="101">
        <f>((data!E116-data!E104)/data!E104)*100</f>
        <v>0.6849315068493127</v>
      </c>
      <c r="F116" s="101">
        <f>((data!F116-data!F104)/data!F104)*100</f>
        <v>1.3562386980108501</v>
      </c>
      <c r="G116" s="101">
        <f>((data!G116-data!G104)/data!G104)*100</f>
        <v>0.63463281958295814</v>
      </c>
      <c r="H116" s="101">
        <f>((data!H116-data!H104)/data!H104)*100</f>
        <v>2.2540983606557408</v>
      </c>
      <c r="I116" s="98"/>
      <c r="J116" s="101">
        <f>((data!J116-data!J104)/data!J104)*100</f>
        <v>0.58024537739841153</v>
      </c>
      <c r="K116" s="101">
        <f>((data!K116-data!K104)/data!K104)*100</f>
        <v>0</v>
      </c>
      <c r="M116" s="108">
        <f t="shared" si="3"/>
        <v>1.2167118680514608</v>
      </c>
    </row>
    <row r="117" spans="1:13">
      <c r="A117" s="49">
        <v>244075</v>
      </c>
      <c r="B117" s="242"/>
      <c r="C117" s="345">
        <f>((data!C117-data!C105)/data!C105)*100</f>
        <v>11.052969797117415</v>
      </c>
      <c r="D117" s="101">
        <f>((data!D117-data!D105)/data!D105)*100</f>
        <v>-5.0864699898270604</v>
      </c>
      <c r="E117" s="101">
        <f>((data!E117-data!E105)/data!E105)*100</f>
        <v>3.3802816901408397</v>
      </c>
      <c r="F117" s="101">
        <f>((data!F117-data!F105)/data!F105)*100</f>
        <v>0.44365572315882873</v>
      </c>
      <c r="G117" s="101">
        <f>((data!G117-data!G105)/data!G105)*100</f>
        <v>0.27124773960218024</v>
      </c>
      <c r="H117" s="101">
        <f>((data!H117-data!H105)/data!H105)*100</f>
        <v>0.88202866593163964</v>
      </c>
      <c r="I117" s="98"/>
      <c r="J117" s="101">
        <f>((data!J117-data!J105)/data!J105)*100</f>
        <v>0.88235235436946746</v>
      </c>
      <c r="K117" s="101">
        <f>((data!K117-data!K105)/data!K105)*100</f>
        <v>-0.30272452068617273</v>
      </c>
      <c r="M117" s="108">
        <f t="shared" si="3"/>
        <v>1.1632942528094712</v>
      </c>
    </row>
    <row r="118" spans="1:13">
      <c r="A118" s="49">
        <v>244105</v>
      </c>
      <c r="B118" s="242"/>
      <c r="C118" s="345">
        <f>((data!C118-data!C106)/data!C106)*100</f>
        <v>6.2236548475080591</v>
      </c>
      <c r="D118" s="101">
        <f>((data!D118-data!D106)/data!D106)*100</f>
        <v>-4.179728317659352</v>
      </c>
      <c r="E118" s="101">
        <f>((data!E118-data!E106)/data!E106)*100</f>
        <v>4.7451669595782127</v>
      </c>
      <c r="F118" s="101">
        <f>((data!F118-data!F106)/data!F106)*100</f>
        <v>0.35587188612098886</v>
      </c>
      <c r="G118" s="101">
        <f>((data!G118-data!G106)/data!G106)*100</f>
        <v>0.36166365280289847</v>
      </c>
      <c r="H118" s="101">
        <f>((data!H118-data!H106)/data!H106)*100</f>
        <v>-0.42283298097250688</v>
      </c>
      <c r="I118" s="98"/>
      <c r="J118" s="101">
        <f>((data!J118-data!J106)/data!J106)*100</f>
        <v>0.10162299356553568</v>
      </c>
      <c r="K118" s="101">
        <f>((data!K118-data!K106)/data!K106)*100</f>
        <v>-0.4032258064516186</v>
      </c>
      <c r="M118" s="108">
        <f t="shared" si="3"/>
        <v>0.29100375355914343</v>
      </c>
    </row>
    <row r="119" spans="1:13">
      <c r="A119" s="245">
        <v>244136</v>
      </c>
      <c r="B119" s="242"/>
      <c r="C119" s="345">
        <f>((data!C119-data!C107)/data!C107)*100</f>
        <v>-23.826929615776944</v>
      </c>
      <c r="D119" s="101">
        <f>((data!D119-data!D107)/data!D107)*100</f>
        <v>-2.7837259100642489</v>
      </c>
      <c r="E119" s="101">
        <f>((data!E119-data!E107)/data!E107)*100</f>
        <v>5.6550424128180969</v>
      </c>
      <c r="F119" s="101">
        <f>((data!E119-data!F107)/data!F107)*100</f>
        <v>0.90009000900090008</v>
      </c>
      <c r="G119" s="101">
        <f>((data!G119-data!G107)/data!G107)*100</f>
        <v>0.72398190045248612</v>
      </c>
      <c r="H119" s="101">
        <f>((data!H119-data!H107)/data!H107)*100</f>
        <v>-2.190580503833516</v>
      </c>
      <c r="I119" s="98"/>
      <c r="J119" s="101">
        <f>((data!J119-data!J107)/data!J107)*100</f>
        <v>0.57932087140958965</v>
      </c>
      <c r="K119" s="101">
        <f>((data!K119-data!K107)/data!K107)*100</f>
        <v>-0.50352467270896273</v>
      </c>
      <c r="M119" s="108">
        <f t="shared" si="3"/>
        <v>-3.8716239887886705</v>
      </c>
    </row>
    <row r="120" spans="1:13">
      <c r="A120" s="24">
        <v>244166</v>
      </c>
      <c r="B120" s="242"/>
      <c r="C120" s="345">
        <f>((data!C120-data!C108)/data!C108)*100</f>
        <v>-96.907386083237384</v>
      </c>
      <c r="D120" s="101">
        <f>((data!D120-data!D108)/data!D108)*100</f>
        <v>-6.3025210084033612</v>
      </c>
      <c r="E120" s="101">
        <f>((data!E120-data!E108)/data!E108)*100</f>
        <v>5.3816046966731896</v>
      </c>
      <c r="F120" s="101">
        <f>((data!F120-data!F108)/data!F108)*100</f>
        <v>0.88652482269503552</v>
      </c>
      <c r="G120" s="101">
        <f>((data!G120-data!G108)/data!G108)*100</f>
        <v>0.45167118337850043</v>
      </c>
      <c r="H120" s="101">
        <f>((data!H120-data!H108)/data!H108)*100</f>
        <v>-2.9670329670329698</v>
      </c>
      <c r="I120" s="98"/>
      <c r="J120" s="101">
        <f>((data!J120-data!J108)/data!J108)*100</f>
        <v>1.918766260201231</v>
      </c>
      <c r="K120" s="101">
        <f>((data!K120-data!K108)/data!K108)*100</f>
        <v>-0.50301810865191143</v>
      </c>
      <c r="M120" s="108">
        <f t="shared" si="3"/>
        <v>-14.774713700150125</v>
      </c>
    </row>
    <row r="121" spans="1:13">
      <c r="A121" s="24">
        <v>244197</v>
      </c>
      <c r="B121" s="242"/>
      <c r="C121" s="345">
        <f>((data!C121-data!C109)/data!C109)*100</f>
        <v>-99.938324481754321</v>
      </c>
      <c r="D121" s="101">
        <f>((data!D121-data!D109)/data!D109)*100</f>
        <v>-5.324813631522896</v>
      </c>
      <c r="E121" s="101">
        <f>((data!E121-data!E109)/data!E109)*100</f>
        <v>3.6468330134356979</v>
      </c>
      <c r="F121" s="101">
        <f>((data!F121-data!F109)/data!F109)*100</f>
        <v>0.3571428571428622</v>
      </c>
      <c r="G121" s="101">
        <f>((data!G121-data!G109)/data!G109)*100</f>
        <v>0.40650406504065295</v>
      </c>
      <c r="H121" s="101">
        <f>((data!H121-data!H109)/data!H109)*100</f>
        <v>-4.0614709110867055</v>
      </c>
      <c r="I121" s="98"/>
      <c r="J121" s="101">
        <f>((data!J121-data!J109)/data!J109)*100</f>
        <v>1.1886779865559407</v>
      </c>
      <c r="K121" s="101">
        <f>((data!K121-data!K109)/data!K109)*100</f>
        <v>-0.60301507537687871</v>
      </c>
      <c r="M121" s="108">
        <f t="shared" ref="M121:M125" si="4">AVERAGE(C121:D121,F121:H121,J121:K121)</f>
        <v>-15.42504274157162</v>
      </c>
    </row>
    <row r="122" spans="1:13">
      <c r="A122" s="24">
        <v>244228</v>
      </c>
      <c r="B122" s="242"/>
      <c r="C122" s="345">
        <f>((data!C122-data!C110)/data!C110)*100</f>
        <v>-99.908359989625666</v>
      </c>
      <c r="D122" s="101">
        <f>((data!D122-data!D110)/data!D110)*100</f>
        <v>-5.0672182006204816</v>
      </c>
      <c r="E122" s="101">
        <f>((data!E122-data!E110)/data!E110)*100</f>
        <v>16.059957173447536</v>
      </c>
      <c r="F122" s="101">
        <f>((data!F122-data!F110)/data!F110)*100</f>
        <v>2.1680216802167944</v>
      </c>
      <c r="G122" s="101">
        <f>((data!G122-data!G110)/data!G110)*100</f>
        <v>0.57761732851985603</v>
      </c>
      <c r="H122" s="101">
        <f>((data!H122-data!H110)/data!H110)*100</f>
        <v>3.5211267605633805</v>
      </c>
      <c r="I122" s="98"/>
      <c r="J122" s="101">
        <f>((data!J122-data!J110)/data!J110)*100</f>
        <v>1.8631698334007962</v>
      </c>
      <c r="K122" s="101">
        <f>((data!K122-data!K110)/data!K110)*100</f>
        <v>-0.50251256281407031</v>
      </c>
      <c r="M122" s="108">
        <f t="shared" si="4"/>
        <v>-13.906879307194203</v>
      </c>
    </row>
    <row r="123" spans="1:13">
      <c r="A123" s="24">
        <v>244258</v>
      </c>
      <c r="B123" s="242"/>
      <c r="C123" s="238">
        <f>((data!C123-data!C111)/data!C111)*100</f>
        <v>-99.928387512069534</v>
      </c>
      <c r="D123" s="187">
        <f>((data!D123-data!D111)/data!D111)*100</f>
        <v>-4.9796747967479726</v>
      </c>
      <c r="E123" s="187">
        <f>((data!E123-data!E111)/data!E111)*100</f>
        <v>11.862643080124876</v>
      </c>
      <c r="F123" s="187">
        <f>((data!F123-data!F111)/data!F111)*100</f>
        <v>0.44286979627989365</v>
      </c>
      <c r="G123" s="187">
        <f>((data!G123-data!G111)/data!G111)*100</f>
        <v>0.6216216216216196</v>
      </c>
      <c r="H123" s="187">
        <f>((data!H123-data!H111)/data!H111)*100</f>
        <v>-1.9058295964125591</v>
      </c>
      <c r="I123" s="185"/>
      <c r="J123" s="187">
        <f>((data!J123-data!J111)/data!J111)*100</f>
        <v>1.7593332629600029</v>
      </c>
      <c r="K123" s="187">
        <f>((data!K123-data!K111)/data!K111)*100</f>
        <v>-0.40201005025126196</v>
      </c>
      <c r="M123" s="108">
        <f t="shared" si="4"/>
        <v>-14.91315389637426</v>
      </c>
    </row>
    <row r="124" spans="1:13">
      <c r="A124" s="24">
        <v>244289</v>
      </c>
      <c r="B124" s="242"/>
      <c r="C124" s="238">
        <f>((data!C124-data!C112)/data!C112)*100</f>
        <v>-100</v>
      </c>
      <c r="D124" s="187">
        <f>((data!D124-data!D112)/data!D112)*100</f>
        <v>-1.8614270941054778</v>
      </c>
      <c r="E124" s="187">
        <f>((data!E124-data!E112)/data!E112)*100</f>
        <v>9.0206185567010309</v>
      </c>
      <c r="F124" s="187">
        <f>((data!F124-data!F112)/data!F112)*100</f>
        <v>0.71492403932081949</v>
      </c>
      <c r="G124" s="187">
        <f>((data!G124-data!G112)/data!G112)*100</f>
        <v>1.0759493670886184</v>
      </c>
      <c r="H124" s="187">
        <f>((data!H124-data!H112)/data!H112)*100</f>
        <v>-6.6918918918918893</v>
      </c>
      <c r="I124" s="185"/>
      <c r="J124" s="187">
        <f>((data!J124-data!J112)/data!J112)*100</f>
        <v>1.7543117556713759</v>
      </c>
      <c r="K124" s="187">
        <f>((data!K124-data!K112)/data!K112)*100</f>
        <v>-0.3018108651911583</v>
      </c>
      <c r="M124" s="108">
        <f t="shared" si="4"/>
        <v>-15.044277812729673</v>
      </c>
    </row>
    <row r="125" spans="1:13" s="10" customFormat="1">
      <c r="A125" s="24">
        <v>244319</v>
      </c>
      <c r="B125" s="61"/>
      <c r="C125" s="239">
        <f>((data!C125-data!C113)/data!C113)*100</f>
        <v>-100</v>
      </c>
      <c r="D125" s="191">
        <f>((data!D125-data!D113)/data!D113)*100</f>
        <v>0.20942408376963648</v>
      </c>
      <c r="E125" s="191">
        <f>((data!E125-data!E113)/data!E113)*100</f>
        <v>23.023457862728065</v>
      </c>
      <c r="F125" s="191">
        <f>((data!F125-data!F113)/data!F113)*100</f>
        <v>2.9490616621983889</v>
      </c>
      <c r="G125" s="191">
        <f>((data!G125-data!G113)/data!G113)*100</f>
        <v>1.3267148014440424</v>
      </c>
      <c r="H125" s="191">
        <f>((data!H125-data!H113)/data!H113)*100</f>
        <v>3.7784371909001067</v>
      </c>
      <c r="I125" s="192"/>
      <c r="J125" s="191">
        <f>((data!J125-data!J113)/data!J113)*100</f>
        <v>1.1629935222018426</v>
      </c>
      <c r="K125" s="191">
        <f>((data!K125-data!K113)/data!K113)*100</f>
        <v>-0.10070493454178682</v>
      </c>
      <c r="L125" s="52"/>
      <c r="M125" s="202">
        <f t="shared" si="4"/>
        <v>-12.953439096289681</v>
      </c>
    </row>
    <row r="126" spans="1:13">
      <c r="A126" s="203">
        <v>244350</v>
      </c>
      <c r="C126" s="239">
        <f>((data!C126-data!C114)/data!C114)*100</f>
        <v>-100</v>
      </c>
      <c r="D126" s="191">
        <f>((data!D126-data!D114)/data!D114)*100</f>
        <v>-0.31185031185030887</v>
      </c>
      <c r="E126" s="191">
        <f>((data!E126-data!E114)/data!E114)*100</f>
        <v>26.711668273866923</v>
      </c>
      <c r="F126" s="191">
        <f>((data!F126-data!F114)/data!F114)*100</f>
        <v>7.929515418502503E-2</v>
      </c>
      <c r="G126" s="191" t="e">
        <f>((data!#REF!-data!G114)/data!G114)*100</f>
        <v>#REF!</v>
      </c>
      <c r="H126" s="191">
        <f>((data!H126-data!H114)/data!H114)*100</f>
        <v>-3.715846994535525</v>
      </c>
      <c r="I126" s="192"/>
      <c r="J126" s="191">
        <f>((data!J126-data!J114)/data!J114)*100</f>
        <v>1.0581153993366341</v>
      </c>
      <c r="K126" s="191">
        <f>((data!K126-data!K114)/data!K114)*100</f>
        <v>-0.13625377643504619</v>
      </c>
      <c r="L126" s="52"/>
      <c r="M126" s="202" t="e">
        <f t="shared" ref="M126:M129" si="5">AVERAGE(C126:D126,F126:H126,J126:K126)</f>
        <v>#REF!</v>
      </c>
    </row>
    <row r="127" spans="1:13">
      <c r="A127" s="49">
        <v>244381</v>
      </c>
      <c r="C127" s="239">
        <f>((data!C127-data!C115)/data!C115)*100</f>
        <v>-100</v>
      </c>
      <c r="D127" s="191">
        <f>((data!D127-data!D115)/data!D115)*100</f>
        <v>-0.20491803278687359</v>
      </c>
      <c r="E127" s="191">
        <f>((data!E127-data!E115)/data!E115)*100</f>
        <v>-0.77896786757545977</v>
      </c>
      <c r="F127" s="191">
        <f>((data!F127-data!F115)/data!F115)*100</f>
        <v>1.5766164747564224</v>
      </c>
      <c r="G127" s="191">
        <f>((data!G127-data!G115)/data!G115)*100</f>
        <v>3.6339044183949509</v>
      </c>
      <c r="H127" s="191">
        <f>((data!H127-data!H115)/data!H115)*100</f>
        <v>-3.1284916201117285</v>
      </c>
      <c r="I127" s="192"/>
      <c r="J127" s="191">
        <f>((data!J127-data!J115)/data!J115)*100</f>
        <v>0.84075755222834814</v>
      </c>
      <c r="K127" s="191">
        <f>((data!K127-data!K115)/data!K115)*100</f>
        <v>-0.3296874999999998</v>
      </c>
      <c r="L127" s="52"/>
      <c r="M127" s="202">
        <f t="shared" si="5"/>
        <v>-13.944545529645556</v>
      </c>
    </row>
    <row r="128" spans="1:13">
      <c r="A128" s="46">
        <v>244409</v>
      </c>
      <c r="C128" s="239">
        <f>((data!C128-data!C116)/data!C116)*100</f>
        <v>-100</v>
      </c>
      <c r="D128" s="191">
        <f>((data!D128-data!D116)/data!D116)*100</f>
        <v>0.20898641588297057</v>
      </c>
      <c r="E128" s="191">
        <f>((data!E128-data!E116)/data!E116)*100</f>
        <v>5.1785714285714315</v>
      </c>
      <c r="F128" s="191">
        <f>((data!F128-data!F116)/data!F116)*100</f>
        <v>1.088314005352363</v>
      </c>
      <c r="G128" s="191">
        <f>((data!G128-data!G116)/data!G116)*100</f>
        <v>2.7477477477477454</v>
      </c>
      <c r="H128" s="191">
        <f>((data!H128-data!H116)/data!H116)*100</f>
        <v>5.5110220440881763</v>
      </c>
      <c r="I128" s="192"/>
      <c r="J128" s="191">
        <f>((data!J128-data!J116)/data!J116)*100</f>
        <v>0.58085676620440929</v>
      </c>
      <c r="K128" s="191">
        <f>((data!K128-data!K116)/data!K116)*100</f>
        <v>-0.76513131313131422</v>
      </c>
      <c r="L128" s="52"/>
      <c r="M128" s="202">
        <f t="shared" si="5"/>
        <v>-12.946886333407949</v>
      </c>
    </row>
    <row r="129" spans="1:13">
      <c r="A129" s="49">
        <v>244440</v>
      </c>
      <c r="C129" s="239">
        <f>((data!C129-data!C117)/data!C117)*100</f>
        <v>-100</v>
      </c>
      <c r="D129" s="191">
        <f>((data!D129-data!D117)/data!D117)*100</f>
        <v>-0.53590568060021437</v>
      </c>
      <c r="E129" s="191">
        <f>((data!E129-data!E117)/data!E117)*100</f>
        <v>2.6158038147139053</v>
      </c>
      <c r="F129" s="191">
        <f>((data!F129-data!F117)/data!F117)*100</f>
        <v>2.2526501766784426</v>
      </c>
      <c r="G129" s="191">
        <f>((data!G129-data!G117)/data!G117)*100</f>
        <v>3.5166816952209121</v>
      </c>
      <c r="H129" s="191">
        <f>((data!H129-data!H117)/data!H117)*100</f>
        <v>6.2732240437158415</v>
      </c>
      <c r="I129" s="192"/>
      <c r="J129" s="191">
        <f>((data!J129-data!J117)/data!J117)*100</f>
        <v>1.3656963113047969</v>
      </c>
      <c r="K129" s="191">
        <f>((data!K129-data!K117)/data!K117)*100</f>
        <v>-1.2160627530364378</v>
      </c>
      <c r="L129" s="52"/>
      <c r="M129" s="202">
        <f t="shared" si="5"/>
        <v>-12.620530886673807</v>
      </c>
    </row>
    <row r="130" spans="1:13" ht="23.25">
      <c r="A130" s="49">
        <v>244470</v>
      </c>
      <c r="E130" s="346"/>
      <c r="F130" s="346"/>
      <c r="G130" s="346"/>
    </row>
    <row r="131" spans="1:13">
      <c r="A131" s="49">
        <v>244501</v>
      </c>
    </row>
    <row r="132" spans="1:13">
      <c r="A132" s="49">
        <v>244531</v>
      </c>
    </row>
    <row r="133" spans="1:13">
      <c r="A133" s="49">
        <v>244562</v>
      </c>
    </row>
    <row r="134" spans="1:13">
      <c r="A134" s="49">
        <v>244593</v>
      </c>
    </row>
    <row r="135" spans="1:13">
      <c r="A135" s="49">
        <v>244623</v>
      </c>
    </row>
    <row r="136" spans="1:13">
      <c r="A136" s="49">
        <v>244654</v>
      </c>
    </row>
    <row r="137" spans="1:13" s="10" customFormat="1">
      <c r="A137" s="49">
        <v>244684</v>
      </c>
      <c r="B137" s="61"/>
      <c r="I137" s="52"/>
      <c r="L137" s="52"/>
      <c r="M137" s="188"/>
    </row>
  </sheetData>
  <mergeCells count="3">
    <mergeCell ref="C1:H1"/>
    <mergeCell ref="J1:K1"/>
    <mergeCell ref="F2:G2"/>
  </mergeCells>
  <hyperlinks>
    <hyperlink ref="F2" r:id="rId1" display="https://www.bot.or.th/Thai/MonetaryPolicy/EconomicConditions/EconomicIndices/Pages/default.aspx" xr:uid="{80198B5C-CEEA-4216-86DB-9543CA3B666F}"/>
    <hyperlink ref="E2" r:id="rId2" xr:uid="{A2FC285D-CA13-4D3C-A72B-A06B73C76692}"/>
    <hyperlink ref="C2" r:id="rId3" xr:uid="{101C893D-4F54-4370-8DF1-522A2EBCD8CE}"/>
    <hyperlink ref="D2" r:id="rId4" xr:uid="{75D5BB7C-AFB6-4181-9CCA-2043E82DEF13}"/>
  </hyperlinks>
  <pageMargins left="0.7" right="0.7" top="0.75" bottom="0.75" header="0.3" footer="0.3"/>
  <pageSetup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625B-ACE2-410A-902C-BB00C3720924}">
  <sheetPr>
    <tabColor rgb="FFFF0000"/>
  </sheetPr>
  <dimension ref="A1:N137"/>
  <sheetViews>
    <sheetView zoomScale="80" zoomScaleNormal="80" workbookViewId="0">
      <pane xSplit="2" ySplit="5" topLeftCell="C111" activePane="bottomRight" state="frozen"/>
      <selection pane="topRight" activeCell="C1" sqref="C1"/>
      <selection pane="bottomLeft" activeCell="A6" sqref="A6"/>
      <selection pane="bottomRight" activeCell="G141" sqref="G141"/>
    </sheetView>
  </sheetViews>
  <sheetFormatPr defaultColWidth="8.75" defaultRowHeight="15.75"/>
  <cols>
    <col min="1" max="1" width="9.25" style="1" customWidth="1"/>
    <col min="2" max="2" width="2.375" style="11" customWidth="1"/>
    <col min="3" max="8" width="11.375" style="108" customWidth="1"/>
    <col min="9" max="9" width="2.75" style="97" customWidth="1"/>
    <col min="10" max="10" width="11.375" style="108" customWidth="1"/>
    <col min="11" max="11" width="12.25" style="261" customWidth="1"/>
    <col min="12" max="12" width="2.625" style="256" customWidth="1"/>
    <col min="13" max="13" width="11.75" style="108" bestFit="1" customWidth="1"/>
    <col min="14" max="16384" width="8.75" style="70"/>
  </cols>
  <sheetData>
    <row r="1" spans="1:14">
      <c r="A1" s="2" t="s">
        <v>6</v>
      </c>
      <c r="B1" s="3"/>
      <c r="C1" s="255">
        <f>STDEVA(C66:C137)</f>
        <v>2566.625982587293</v>
      </c>
      <c r="D1" s="255">
        <f t="shared" ref="D1:H1" si="0">STDEVA(D66:D137)</f>
        <v>3.0668247181783257</v>
      </c>
      <c r="E1" s="255">
        <f t="shared" si="0"/>
        <v>5.638330208751472</v>
      </c>
      <c r="F1" s="255">
        <f t="shared" si="0"/>
        <v>0.63236253079702986</v>
      </c>
      <c r="G1" s="255">
        <f t="shared" si="0"/>
        <v>0.97269467988936331</v>
      </c>
      <c r="H1" s="255">
        <f t="shared" si="0"/>
        <v>6.7210570882036782</v>
      </c>
      <c r="I1" s="293"/>
      <c r="J1" s="255">
        <f t="shared" ref="J1:K1" si="1">STDEVA(J66:J137)</f>
        <v>0.64740161841475297</v>
      </c>
      <c r="K1" s="255">
        <f t="shared" si="1"/>
        <v>1.2510587426408102</v>
      </c>
      <c r="M1" s="255">
        <f>STDEVA(M66:M137)</f>
        <v>320.56834845888523</v>
      </c>
    </row>
    <row r="2" spans="1:14">
      <c r="A2" s="2" t="s">
        <v>7</v>
      </c>
      <c r="B2" s="3"/>
      <c r="C2" s="255">
        <f>AVERAGE(C66:C137)</f>
        <v>232.36351027659592</v>
      </c>
      <c r="D2" s="255">
        <f t="shared" ref="D2:H2" si="2">AVERAGE(D66:D137)</f>
        <v>-9.1212730941204107E-2</v>
      </c>
      <c r="E2" s="255">
        <f t="shared" si="2"/>
        <v>-0.34933807382512183</v>
      </c>
      <c r="F2" s="255">
        <f t="shared" si="2"/>
        <v>6.6546024941745968E-2</v>
      </c>
      <c r="G2" s="255">
        <f t="shared" si="2"/>
        <v>8.4022379561470642E-2</v>
      </c>
      <c r="H2" s="255">
        <f t="shared" si="2"/>
        <v>0.11476578958738443</v>
      </c>
      <c r="I2" s="293"/>
      <c r="J2" s="255">
        <f t="shared" ref="J2:K2" si="3">AVERAGE(J66:J137)</f>
        <v>0.15795787850066767</v>
      </c>
      <c r="K2" s="255">
        <f t="shared" si="3"/>
        <v>8.0676840375592694E-4</v>
      </c>
      <c r="M2" s="255">
        <f>AVERAGE(M66:M137)</f>
        <v>29.043382289103072</v>
      </c>
    </row>
    <row r="3" spans="1:14">
      <c r="A3" s="20" t="s">
        <v>9</v>
      </c>
      <c r="B3" s="4"/>
      <c r="C3" s="292">
        <v>1</v>
      </c>
      <c r="D3" s="292">
        <v>2</v>
      </c>
      <c r="E3" s="292">
        <v>3</v>
      </c>
      <c r="F3" s="292">
        <v>4</v>
      </c>
      <c r="G3" s="292">
        <v>5</v>
      </c>
      <c r="H3" s="292">
        <v>6</v>
      </c>
      <c r="I3" s="293"/>
      <c r="J3" s="292">
        <v>7</v>
      </c>
      <c r="K3" s="292">
        <v>8</v>
      </c>
    </row>
    <row r="4" spans="1:14">
      <c r="A4" s="20" t="s">
        <v>8</v>
      </c>
      <c r="B4" s="5"/>
      <c r="C4" s="257" t="s">
        <v>51</v>
      </c>
      <c r="D4" s="257" t="s">
        <v>39</v>
      </c>
      <c r="E4" s="257" t="s">
        <v>42</v>
      </c>
      <c r="F4" s="257" t="s">
        <v>45</v>
      </c>
      <c r="G4" s="257" t="s">
        <v>46</v>
      </c>
      <c r="H4" s="257" t="s">
        <v>49</v>
      </c>
      <c r="I4" s="258"/>
      <c r="J4" s="257" t="s">
        <v>37</v>
      </c>
      <c r="K4" s="257" t="s">
        <v>30</v>
      </c>
      <c r="L4" s="259"/>
      <c r="M4" s="257"/>
    </row>
    <row r="5" spans="1:14">
      <c r="A5" s="20" t="s">
        <v>0</v>
      </c>
      <c r="B5" s="4"/>
      <c r="C5" s="154" t="s">
        <v>38</v>
      </c>
      <c r="D5" s="154" t="s">
        <v>40</v>
      </c>
      <c r="E5" s="154" t="s">
        <v>43</v>
      </c>
      <c r="F5" s="154" t="s">
        <v>44</v>
      </c>
      <c r="G5" s="154" t="s">
        <v>47</v>
      </c>
      <c r="H5" s="154" t="s">
        <v>48</v>
      </c>
      <c r="I5" s="244"/>
      <c r="J5" s="154" t="s">
        <v>36</v>
      </c>
      <c r="K5" s="154" t="s">
        <v>31</v>
      </c>
      <c r="L5" s="260"/>
      <c r="M5" s="154" t="s">
        <v>26</v>
      </c>
    </row>
    <row r="6" spans="1:14">
      <c r="A6" s="46">
        <v>240697</v>
      </c>
      <c r="B6" s="7"/>
      <c r="C6" s="289">
        <v>1114.7708950941601</v>
      </c>
      <c r="D6" s="178">
        <v>-1.6182317243230899</v>
      </c>
      <c r="E6" s="178">
        <v>-6.4927115444573396</v>
      </c>
      <c r="F6" s="178">
        <v>-0.95016851516506196</v>
      </c>
      <c r="G6" s="178">
        <v>-1.87837625332017</v>
      </c>
      <c r="H6" s="178">
        <v>-2.4892893838505499</v>
      </c>
      <c r="I6" s="364"/>
      <c r="J6" s="178">
        <v>-0.42849948473031901</v>
      </c>
      <c r="K6" s="178">
        <v>-0.64244757487422399</v>
      </c>
      <c r="L6" s="364"/>
      <c r="M6" s="162">
        <f t="shared" ref="M6:M37" si="4">AVERAGE(C6:K6)</f>
        <v>137.53389632667992</v>
      </c>
      <c r="N6" s="71"/>
    </row>
    <row r="7" spans="1:14">
      <c r="A7" s="49">
        <v>240728</v>
      </c>
      <c r="B7" s="8"/>
      <c r="C7" s="214">
        <v>945.31692717065903</v>
      </c>
      <c r="D7" s="162">
        <v>-1.76960755869135</v>
      </c>
      <c r="E7" s="162">
        <v>-6.1926821821886202</v>
      </c>
      <c r="F7" s="162">
        <v>-0.64862622220327504</v>
      </c>
      <c r="G7" s="162">
        <v>-1.5969080303738501</v>
      </c>
      <c r="H7" s="162">
        <v>-2.2970187680273102</v>
      </c>
      <c r="I7" s="217"/>
      <c r="J7" s="162">
        <v>-0.620861494338113</v>
      </c>
      <c r="K7" s="162">
        <v>-0.68173412783197895</v>
      </c>
      <c r="L7" s="217"/>
      <c r="M7" s="162">
        <f t="shared" si="4"/>
        <v>116.43868609837557</v>
      </c>
    </row>
    <row r="8" spans="1:14">
      <c r="A8" s="49">
        <v>240756</v>
      </c>
      <c r="B8" s="8"/>
      <c r="C8" s="214">
        <v>757.04738521463003</v>
      </c>
      <c r="D8" s="162">
        <v>-1.8640761248198601</v>
      </c>
      <c r="E8" s="162">
        <v>-5.7663572500404499</v>
      </c>
      <c r="F8" s="162">
        <v>-0.41208638284768601</v>
      </c>
      <c r="G8" s="162">
        <v>-1.30637768883086</v>
      </c>
      <c r="H8" s="162">
        <v>-2.1624278380639699</v>
      </c>
      <c r="I8" s="217"/>
      <c r="J8" s="162">
        <v>-0.80047727532894397</v>
      </c>
      <c r="K8" s="162">
        <v>-0.71821969411603404</v>
      </c>
      <c r="L8" s="217"/>
      <c r="M8" s="162">
        <f t="shared" si="4"/>
        <v>93.00217037007279</v>
      </c>
    </row>
    <row r="9" spans="1:14">
      <c r="A9" s="49">
        <v>240787</v>
      </c>
      <c r="B9" s="8"/>
      <c r="C9" s="214">
        <v>541.748016688657</v>
      </c>
      <c r="D9" s="162">
        <v>-1.85721028426971</v>
      </c>
      <c r="E9" s="162">
        <v>-5.2377207280672202</v>
      </c>
      <c r="F9" s="162">
        <v>-0.28411021250213098</v>
      </c>
      <c r="G9" s="162">
        <v>-1.0253265962834199</v>
      </c>
      <c r="H9" s="162">
        <v>-2.1023967761605</v>
      </c>
      <c r="I9" s="217"/>
      <c r="J9" s="162">
        <v>-0.94084654434877801</v>
      </c>
      <c r="K9" s="162">
        <v>-0.74583969440499498</v>
      </c>
      <c r="L9" s="217"/>
      <c r="M9" s="162">
        <f t="shared" si="4"/>
        <v>66.19432073157752</v>
      </c>
    </row>
    <row r="10" spans="1:14">
      <c r="A10" s="49">
        <v>240817</v>
      </c>
      <c r="B10" s="8"/>
      <c r="C10" s="214">
        <v>310.860305349317</v>
      </c>
      <c r="D10" s="162">
        <v>-1.71932324141156</v>
      </c>
      <c r="E10" s="162">
        <v>-4.7065101529933902</v>
      </c>
      <c r="F10" s="162">
        <v>-0.27741773345306697</v>
      </c>
      <c r="G10" s="162">
        <v>-0.77842888217449902</v>
      </c>
      <c r="H10" s="162">
        <v>-2.1818040594756698</v>
      </c>
      <c r="I10" s="217"/>
      <c r="J10" s="162">
        <v>-1.03889187866818</v>
      </c>
      <c r="K10" s="162">
        <v>-0.76188171778250602</v>
      </c>
      <c r="L10" s="217"/>
      <c r="M10" s="162">
        <f t="shared" si="4"/>
        <v>37.424505960419758</v>
      </c>
    </row>
    <row r="11" spans="1:14">
      <c r="A11" s="49">
        <v>240848</v>
      </c>
      <c r="B11" s="8"/>
      <c r="C11" s="214">
        <v>91.722202502151902</v>
      </c>
      <c r="D11" s="162">
        <v>-1.5196464945221999</v>
      </c>
      <c r="E11" s="162">
        <v>-4.4117623495568701</v>
      </c>
      <c r="F11" s="162">
        <v>-0.32653395234174398</v>
      </c>
      <c r="G11" s="162">
        <v>-0.59977690273407802</v>
      </c>
      <c r="H11" s="162">
        <v>-2.50544300510919</v>
      </c>
      <c r="I11" s="217"/>
      <c r="J11" s="162">
        <v>-1.1163475182109399</v>
      </c>
      <c r="K11" s="162">
        <v>-0.76466733307705503</v>
      </c>
      <c r="L11" s="217"/>
      <c r="M11" s="162">
        <f t="shared" si="4"/>
        <v>10.059753118324977</v>
      </c>
    </row>
    <row r="12" spans="1:14">
      <c r="A12" s="49">
        <v>240878</v>
      </c>
      <c r="B12" s="8"/>
      <c r="C12" s="214">
        <v>-108.126366692651</v>
      </c>
      <c r="D12" s="162">
        <v>-1.3235811148729499</v>
      </c>
      <c r="E12" s="162">
        <v>-4.4496069864891901</v>
      </c>
      <c r="F12" s="162">
        <v>-0.39877179626259801</v>
      </c>
      <c r="G12" s="162">
        <v>-0.50755694237341198</v>
      </c>
      <c r="H12" s="162">
        <v>-3.1497698132434002</v>
      </c>
      <c r="I12" s="217"/>
      <c r="J12" s="162">
        <v>-1.20014120179748</v>
      </c>
      <c r="K12" s="162">
        <v>-0.75192922084666902</v>
      </c>
      <c r="L12" s="217"/>
      <c r="M12" s="162">
        <f t="shared" si="4"/>
        <v>-14.988465471067085</v>
      </c>
    </row>
    <row r="13" spans="1:14">
      <c r="A13" s="49">
        <v>240909</v>
      </c>
      <c r="B13" s="8"/>
      <c r="C13" s="214">
        <v>-288.22406400141199</v>
      </c>
      <c r="D13" s="162">
        <v>-1.1646266906371601</v>
      </c>
      <c r="E13" s="162">
        <v>-4.7783232067895201</v>
      </c>
      <c r="F13" s="162">
        <v>-0.46734612521949498</v>
      </c>
      <c r="G13" s="162">
        <v>-0.487794313539684</v>
      </c>
      <c r="H13" s="162">
        <v>-3.9099763260948102</v>
      </c>
      <c r="I13" s="217"/>
      <c r="J13" s="162">
        <v>-1.3065004255116699</v>
      </c>
      <c r="K13" s="162">
        <v>-0.72010141522509097</v>
      </c>
      <c r="L13" s="217"/>
      <c r="M13" s="162">
        <f t="shared" si="4"/>
        <v>-37.632341563053672</v>
      </c>
    </row>
    <row r="14" spans="1:14">
      <c r="A14" s="49">
        <v>240940</v>
      </c>
      <c r="B14" s="8"/>
      <c r="C14" s="214">
        <v>-442.83505821835598</v>
      </c>
      <c r="D14" s="162">
        <v>-1.06528626057132</v>
      </c>
      <c r="E14" s="162">
        <v>-5.2988047755304901</v>
      </c>
      <c r="F14" s="162">
        <v>-0.53204781126155698</v>
      </c>
      <c r="G14" s="162">
        <v>-0.50346896976085598</v>
      </c>
      <c r="H14" s="162">
        <v>-4.6583604923523998</v>
      </c>
      <c r="I14" s="217"/>
      <c r="J14" s="162">
        <v>-1.42273151918869</v>
      </c>
      <c r="K14" s="162">
        <v>-0.66721682972491902</v>
      </c>
      <c r="L14" s="217"/>
      <c r="M14" s="162">
        <f t="shared" si="4"/>
        <v>-57.122871859593275</v>
      </c>
    </row>
    <row r="15" spans="1:14">
      <c r="A15" s="49">
        <v>240970</v>
      </c>
      <c r="B15" s="8"/>
      <c r="C15" s="214">
        <v>-577.49307075182003</v>
      </c>
      <c r="D15" s="162">
        <v>-1.0279243920287999</v>
      </c>
      <c r="E15" s="162">
        <v>-5.7525801301127704</v>
      </c>
      <c r="F15" s="162">
        <v>-0.60800523407160301</v>
      </c>
      <c r="G15" s="162">
        <v>-0.51842313786235705</v>
      </c>
      <c r="H15" s="162">
        <v>-5.2909402869946902</v>
      </c>
      <c r="I15" s="217"/>
      <c r="J15" s="162">
        <v>-1.51795409360108</v>
      </c>
      <c r="K15" s="162">
        <v>-0.59406400573799401</v>
      </c>
      <c r="L15" s="217"/>
      <c r="M15" s="162">
        <f t="shared" si="4"/>
        <v>-74.100370254028661</v>
      </c>
    </row>
    <row r="16" spans="1:14">
      <c r="A16" s="49">
        <v>241001</v>
      </c>
      <c r="B16" s="8"/>
      <c r="C16" s="214">
        <v>-694.19698258536198</v>
      </c>
      <c r="D16" s="162">
        <v>-1.0317958208503</v>
      </c>
      <c r="E16" s="162">
        <v>-5.7746007458437001</v>
      </c>
      <c r="F16" s="162">
        <v>-0.69314395911431204</v>
      </c>
      <c r="G16" s="162">
        <v>-0.52041626782578398</v>
      </c>
      <c r="H16" s="162">
        <v>-5.6932829968675396</v>
      </c>
      <c r="I16" s="217"/>
      <c r="J16" s="162">
        <v>-1.5512865306054</v>
      </c>
      <c r="K16" s="162">
        <v>-0.50457719536840995</v>
      </c>
      <c r="L16" s="217"/>
      <c r="M16" s="162">
        <f t="shared" si="4"/>
        <v>-88.745760762729674</v>
      </c>
    </row>
    <row r="17" spans="1:13">
      <c r="A17" s="49">
        <v>241031</v>
      </c>
      <c r="B17" s="9"/>
      <c r="C17" s="251">
        <v>-782.56450953588501</v>
      </c>
      <c r="D17" s="165">
        <v>-1.0244151056177799</v>
      </c>
      <c r="E17" s="165">
        <v>-5.1241726658505202</v>
      </c>
      <c r="F17" s="165">
        <v>-0.77307416028368303</v>
      </c>
      <c r="G17" s="165">
        <v>-0.49965309897439802</v>
      </c>
      <c r="H17" s="165">
        <v>-5.7748216885089096</v>
      </c>
      <c r="I17" s="365"/>
      <c r="J17" s="165">
        <v>-1.4805452865466899</v>
      </c>
      <c r="K17" s="165">
        <v>-0.40346985788970402</v>
      </c>
      <c r="L17" s="365"/>
      <c r="M17" s="162">
        <f t="shared" si="4"/>
        <v>-99.705582674944594</v>
      </c>
    </row>
    <row r="18" spans="1:13">
      <c r="A18" s="49">
        <v>241062</v>
      </c>
      <c r="B18" s="8"/>
      <c r="C18" s="214">
        <v>-832.99600669810695</v>
      </c>
      <c r="D18" s="162">
        <v>-0.94111338388836396</v>
      </c>
      <c r="E18" s="162">
        <v>-3.9923425377697899</v>
      </c>
      <c r="F18" s="162">
        <v>-0.81954703422507902</v>
      </c>
      <c r="G18" s="162">
        <v>-0.46154595873126603</v>
      </c>
      <c r="H18" s="162">
        <v>-5.5315672700707399</v>
      </c>
      <c r="I18" s="217"/>
      <c r="J18" s="162">
        <v>-1.30755835410557</v>
      </c>
      <c r="K18" s="162">
        <v>-0.29197478486593798</v>
      </c>
      <c r="L18" s="217"/>
      <c r="M18" s="162">
        <f t="shared" si="4"/>
        <v>-105.79270700272045</v>
      </c>
    </row>
    <row r="19" spans="1:13">
      <c r="A19" s="49">
        <v>241093</v>
      </c>
      <c r="B19" s="8"/>
      <c r="C19" s="214">
        <v>-860.48576536953203</v>
      </c>
      <c r="D19" s="162">
        <v>-0.804228149335531</v>
      </c>
      <c r="E19" s="162">
        <v>-2.75457944602551</v>
      </c>
      <c r="F19" s="162">
        <v>-0.74736748235327499</v>
      </c>
      <c r="G19" s="162">
        <v>-0.40320689928529602</v>
      </c>
      <c r="H19" s="162">
        <v>-5.0873754924873102</v>
      </c>
      <c r="I19" s="217"/>
      <c r="J19" s="162">
        <v>-1.0565929959487499</v>
      </c>
      <c r="K19" s="162">
        <v>-0.1697242072804</v>
      </c>
      <c r="L19" s="217"/>
      <c r="M19" s="162">
        <f t="shared" si="4"/>
        <v>-108.93860500528105</v>
      </c>
    </row>
    <row r="20" spans="1:13">
      <c r="A20" s="49">
        <v>241122</v>
      </c>
      <c r="B20" s="8"/>
      <c r="C20" s="214">
        <v>-880.83129384855795</v>
      </c>
      <c r="D20" s="162">
        <v>-0.62600011378137599</v>
      </c>
      <c r="E20" s="162">
        <v>-1.7866976994345201</v>
      </c>
      <c r="F20" s="162">
        <v>-0.61715277652675704</v>
      </c>
      <c r="G20" s="162">
        <v>-0.32495405069394501</v>
      </c>
      <c r="H20" s="162">
        <v>-4.6331206001015701</v>
      </c>
      <c r="I20" s="217"/>
      <c r="J20" s="162">
        <v>-0.76262493455547598</v>
      </c>
      <c r="K20" s="162">
        <v>-3.8489405682402403E-2</v>
      </c>
      <c r="L20" s="217"/>
      <c r="M20" s="162">
        <f t="shared" si="4"/>
        <v>-111.20254167866675</v>
      </c>
    </row>
    <row r="21" spans="1:13">
      <c r="A21" s="49">
        <v>241153</v>
      </c>
      <c r="B21" s="8"/>
      <c r="C21" s="214">
        <v>-897.715591803866</v>
      </c>
      <c r="D21" s="162">
        <v>-0.41799898688000298</v>
      </c>
      <c r="E21" s="162">
        <v>-1.1625197762720301</v>
      </c>
      <c r="F21" s="162">
        <v>-0.50247840663189203</v>
      </c>
      <c r="G21" s="162">
        <v>-0.21530824756293701</v>
      </c>
      <c r="H21" s="162">
        <v>-4.3146401568432804</v>
      </c>
      <c r="I21" s="217"/>
      <c r="J21" s="162">
        <v>-0.48199835582623402</v>
      </c>
      <c r="K21" s="162">
        <v>9.4527595169048906E-2</v>
      </c>
      <c r="L21" s="217"/>
      <c r="M21" s="162">
        <f t="shared" si="4"/>
        <v>-113.08950101733916</v>
      </c>
    </row>
    <row r="22" spans="1:13">
      <c r="A22" s="49">
        <v>241183</v>
      </c>
      <c r="B22" s="8"/>
      <c r="C22" s="214">
        <v>-925.29679032064701</v>
      </c>
      <c r="D22" s="162">
        <v>-0.226762896298983</v>
      </c>
      <c r="E22" s="162">
        <v>-0.76573328964200305</v>
      </c>
      <c r="F22" s="162">
        <v>-0.38342700136000502</v>
      </c>
      <c r="G22" s="162">
        <v>-6.9480726129569306E-2</v>
      </c>
      <c r="H22" s="162">
        <v>-4.17717198442329</v>
      </c>
      <c r="I22" s="217"/>
      <c r="J22" s="162">
        <v>-0.26839560664930201</v>
      </c>
      <c r="K22" s="162">
        <v>0.221197636666844</v>
      </c>
      <c r="L22" s="217"/>
      <c r="M22" s="162">
        <f t="shared" si="4"/>
        <v>-116.3708205235604</v>
      </c>
    </row>
    <row r="23" spans="1:13">
      <c r="A23" s="49">
        <v>241214</v>
      </c>
      <c r="B23" s="8"/>
      <c r="C23" s="214">
        <v>-954.07487152015597</v>
      </c>
      <c r="D23" s="162">
        <v>-6.6659492955515001E-2</v>
      </c>
      <c r="E23" s="162">
        <v>-0.47869839578171303</v>
      </c>
      <c r="F23" s="162">
        <v>-0.31142394357148601</v>
      </c>
      <c r="G23" s="162">
        <v>0.121163142839163</v>
      </c>
      <c r="H23" s="162">
        <v>-4.3071486774080903</v>
      </c>
      <c r="I23" s="217"/>
      <c r="J23" s="162">
        <v>-0.14523994390796599</v>
      </c>
      <c r="K23" s="162">
        <v>0.338206650710693</v>
      </c>
      <c r="L23" s="217"/>
      <c r="M23" s="162">
        <f t="shared" si="4"/>
        <v>-119.86558402252888</v>
      </c>
    </row>
    <row r="24" spans="1:13">
      <c r="A24" s="49">
        <v>241244</v>
      </c>
      <c r="B24" s="8"/>
      <c r="C24" s="214">
        <v>-969.10471007975195</v>
      </c>
      <c r="D24" s="162">
        <v>4.1980287205244E-2</v>
      </c>
      <c r="E24" s="162">
        <v>-0.16888840896351001</v>
      </c>
      <c r="F24" s="162">
        <v>-0.29526227145865602</v>
      </c>
      <c r="G24" s="162">
        <v>0.359792070100034</v>
      </c>
      <c r="H24" s="162">
        <v>-4.6583447254719204</v>
      </c>
      <c r="I24" s="217"/>
      <c r="J24" s="162">
        <v>-8.8927624391901605E-2</v>
      </c>
      <c r="K24" s="162">
        <v>0.44546532588889798</v>
      </c>
      <c r="L24" s="217"/>
      <c r="M24" s="162">
        <f t="shared" si="4"/>
        <v>-121.68361192835548</v>
      </c>
    </row>
    <row r="25" spans="1:13">
      <c r="A25" s="49">
        <v>241275</v>
      </c>
      <c r="B25" s="8"/>
      <c r="C25" s="214">
        <v>-965.50735079239803</v>
      </c>
      <c r="D25" s="162">
        <v>0.116541234214857</v>
      </c>
      <c r="E25" s="162">
        <v>0.337812847392997</v>
      </c>
      <c r="F25" s="162">
        <v>-0.29587470464260401</v>
      </c>
      <c r="G25" s="162">
        <v>0.63640642360803701</v>
      </c>
      <c r="H25" s="162">
        <v>-4.9884564464561096</v>
      </c>
      <c r="I25" s="217"/>
      <c r="J25" s="162">
        <v>-4.4580374903380002E-2</v>
      </c>
      <c r="K25" s="162">
        <v>0.54515019345819204</v>
      </c>
      <c r="L25" s="217"/>
      <c r="M25" s="162">
        <f t="shared" si="4"/>
        <v>-121.15004395246575</v>
      </c>
    </row>
    <row r="26" spans="1:13">
      <c r="A26" s="49">
        <v>241306</v>
      </c>
      <c r="B26" s="8"/>
      <c r="C26" s="214">
        <v>-945.29326969335</v>
      </c>
      <c r="D26" s="162">
        <v>0.18654406759154499</v>
      </c>
      <c r="E26" s="162">
        <v>1.13069328559289</v>
      </c>
      <c r="F26" s="162">
        <v>-0.31233378838367198</v>
      </c>
      <c r="G26" s="162">
        <v>0.92772936143742502</v>
      </c>
      <c r="H26" s="162">
        <v>-5.1566380672016203</v>
      </c>
      <c r="I26" s="217"/>
      <c r="J26" s="162">
        <v>5.6489679926417097E-2</v>
      </c>
      <c r="K26" s="162">
        <v>0.63740357935726299</v>
      </c>
      <c r="L26" s="217"/>
      <c r="M26" s="162">
        <f t="shared" si="4"/>
        <v>-118.47792269687871</v>
      </c>
    </row>
    <row r="27" spans="1:13">
      <c r="A27" s="49">
        <v>241336</v>
      </c>
      <c r="B27" s="8"/>
      <c r="C27" s="214">
        <v>-904.39575251415101</v>
      </c>
      <c r="D27" s="162">
        <v>0.26944831355636001</v>
      </c>
      <c r="E27" s="162">
        <v>2.0672236630240799</v>
      </c>
      <c r="F27" s="162">
        <v>-0.27968585833787402</v>
      </c>
      <c r="G27" s="162">
        <v>1.21351107808665</v>
      </c>
      <c r="H27" s="162">
        <v>-5.0418212262542204</v>
      </c>
      <c r="I27" s="217"/>
      <c r="J27" s="162">
        <v>0.242711493423174</v>
      </c>
      <c r="K27" s="162">
        <v>0.72162625129491798</v>
      </c>
      <c r="L27" s="217"/>
      <c r="M27" s="162">
        <f t="shared" si="4"/>
        <v>-113.15034234991975</v>
      </c>
    </row>
    <row r="28" spans="1:13">
      <c r="A28" s="49">
        <v>241367</v>
      </c>
      <c r="B28" s="8"/>
      <c r="C28" s="214">
        <v>-860.53263954310103</v>
      </c>
      <c r="D28" s="162">
        <v>0.38936820767205699</v>
      </c>
      <c r="E28" s="162">
        <v>3.11585720847805</v>
      </c>
      <c r="F28" s="162">
        <v>-0.146559107231543</v>
      </c>
      <c r="G28" s="162">
        <v>1.4840189161312001</v>
      </c>
      <c r="H28" s="162">
        <v>-4.3904305142773996</v>
      </c>
      <c r="I28" s="217"/>
      <c r="J28" s="162">
        <v>0.50153993031181598</v>
      </c>
      <c r="K28" s="162">
        <v>0.79450880558701698</v>
      </c>
      <c r="L28" s="217"/>
      <c r="M28" s="162">
        <f t="shared" si="4"/>
        <v>-107.34804201205374</v>
      </c>
    </row>
    <row r="29" spans="1:13">
      <c r="A29" s="49">
        <v>241397</v>
      </c>
      <c r="B29" s="9"/>
      <c r="C29" s="251">
        <v>-830.47566212190202</v>
      </c>
      <c r="D29" s="165">
        <v>0.58595149569190597</v>
      </c>
      <c r="E29" s="165">
        <v>4.1067225966120802</v>
      </c>
      <c r="F29" s="165">
        <v>7.3902119912537895E-2</v>
      </c>
      <c r="G29" s="165">
        <v>1.72593814896206</v>
      </c>
      <c r="H29" s="165">
        <v>-3.08508579328974</v>
      </c>
      <c r="I29" s="365"/>
      <c r="J29" s="165">
        <v>0.83426895431110504</v>
      </c>
      <c r="K29" s="165">
        <v>0.85196872811934798</v>
      </c>
      <c r="L29" s="365"/>
      <c r="M29" s="162">
        <f t="shared" si="4"/>
        <v>-103.17274948394784</v>
      </c>
    </row>
    <row r="30" spans="1:13">
      <c r="A30" s="49">
        <v>241428</v>
      </c>
      <c r="B30" s="8"/>
      <c r="C30" s="214">
        <v>-806.50908108285103</v>
      </c>
      <c r="D30" s="162">
        <v>0.845757877079228</v>
      </c>
      <c r="E30" s="162">
        <v>4.9199217502188297</v>
      </c>
      <c r="F30" s="162">
        <v>0.35541561715645598</v>
      </c>
      <c r="G30" s="162">
        <v>1.9265315593397401</v>
      </c>
      <c r="H30" s="162">
        <v>-1.1184661940191201</v>
      </c>
      <c r="I30" s="217"/>
      <c r="J30" s="162">
        <v>1.2459061060157799</v>
      </c>
      <c r="K30" s="162">
        <v>0.88887139726652697</v>
      </c>
      <c r="L30" s="217"/>
      <c r="M30" s="162">
        <f t="shared" si="4"/>
        <v>-99.680642871224194</v>
      </c>
    </row>
    <row r="31" spans="1:13">
      <c r="A31" s="49">
        <v>241459</v>
      </c>
      <c r="B31" s="8"/>
      <c r="C31" s="214">
        <v>-766.55998845025294</v>
      </c>
      <c r="D31" s="162">
        <v>1.1941550202761499</v>
      </c>
      <c r="E31" s="162">
        <v>5.7171596656581896</v>
      </c>
      <c r="F31" s="162">
        <v>0.64432564488339295</v>
      </c>
      <c r="G31" s="162">
        <v>2.0749578843071301</v>
      </c>
      <c r="H31" s="162">
        <v>1.09158309814312</v>
      </c>
      <c r="I31" s="217"/>
      <c r="J31" s="162">
        <v>1.7092496134992201</v>
      </c>
      <c r="K31" s="162">
        <v>0.90026115085636904</v>
      </c>
      <c r="L31" s="217"/>
      <c r="M31" s="162">
        <f t="shared" si="4"/>
        <v>-94.153537046578677</v>
      </c>
    </row>
    <row r="32" spans="1:13">
      <c r="A32" s="49">
        <v>241487</v>
      </c>
      <c r="B32" s="8"/>
      <c r="C32" s="214">
        <v>-693.24145913784696</v>
      </c>
      <c r="D32" s="162">
        <v>1.6353983530590701</v>
      </c>
      <c r="E32" s="162">
        <v>6.5753742988721502</v>
      </c>
      <c r="F32" s="162">
        <v>0.92375739846749505</v>
      </c>
      <c r="G32" s="162">
        <v>2.16899397318676</v>
      </c>
      <c r="H32" s="162">
        <v>3.3919890648041902</v>
      </c>
      <c r="I32" s="217"/>
      <c r="J32" s="162">
        <v>2.1722654507196699</v>
      </c>
      <c r="K32" s="162">
        <v>0.88433544362375305</v>
      </c>
      <c r="L32" s="217"/>
      <c r="M32" s="162">
        <f t="shared" si="4"/>
        <v>-84.436168144389242</v>
      </c>
    </row>
    <row r="33" spans="1:13">
      <c r="A33" s="49">
        <v>241518</v>
      </c>
      <c r="B33" s="8"/>
      <c r="C33" s="214">
        <v>-582.97006603943703</v>
      </c>
      <c r="D33" s="162">
        <v>2.1605498475779101</v>
      </c>
      <c r="E33" s="162">
        <v>7.5123469218389598</v>
      </c>
      <c r="F33" s="162">
        <v>1.2428450926249699</v>
      </c>
      <c r="G33" s="162">
        <v>2.20077421705447</v>
      </c>
      <c r="H33" s="162">
        <v>5.7752117242970797</v>
      </c>
      <c r="I33" s="217"/>
      <c r="J33" s="162">
        <v>2.5870780116422099</v>
      </c>
      <c r="K33" s="162">
        <v>0.84119960951787098</v>
      </c>
      <c r="L33" s="217"/>
      <c r="M33" s="162">
        <f t="shared" si="4"/>
        <v>-70.081257576860452</v>
      </c>
    </row>
    <row r="34" spans="1:13">
      <c r="A34" s="49">
        <v>241548</v>
      </c>
      <c r="B34" s="8"/>
      <c r="C34" s="214">
        <v>-442.97996856555199</v>
      </c>
      <c r="D34" s="162">
        <v>2.7134561846112599</v>
      </c>
      <c r="E34" s="162">
        <v>8.4635598357568806</v>
      </c>
      <c r="F34" s="162">
        <v>1.56516817213542</v>
      </c>
      <c r="G34" s="162">
        <v>2.1618775599120301</v>
      </c>
      <c r="H34" s="162">
        <v>8.2421204291124397</v>
      </c>
      <c r="I34" s="217"/>
      <c r="J34" s="162">
        <v>2.9160499383015801</v>
      </c>
      <c r="K34" s="162">
        <v>0.77580289187079299</v>
      </c>
      <c r="L34" s="217"/>
      <c r="M34" s="162">
        <f t="shared" si="4"/>
        <v>-52.017741694231447</v>
      </c>
    </row>
    <row r="35" spans="1:13">
      <c r="A35" s="49">
        <v>241579</v>
      </c>
      <c r="B35" s="8"/>
      <c r="C35" s="214">
        <v>-285.53704657168998</v>
      </c>
      <c r="D35" s="162">
        <v>3.2820174620846498</v>
      </c>
      <c r="E35" s="162">
        <v>9.29961764476929</v>
      </c>
      <c r="F35" s="162">
        <v>1.8431220136261799</v>
      </c>
      <c r="G35" s="162">
        <v>2.0561493390212702</v>
      </c>
      <c r="H35" s="162">
        <v>10.6815087257625</v>
      </c>
      <c r="I35" s="217"/>
      <c r="J35" s="162">
        <v>3.1703645606529598</v>
      </c>
      <c r="K35" s="162">
        <v>0.69593868732074404</v>
      </c>
      <c r="L35" s="217"/>
      <c r="M35" s="162">
        <f t="shared" si="4"/>
        <v>-31.813541017306555</v>
      </c>
    </row>
    <row r="36" spans="1:13">
      <c r="A36" s="49">
        <v>241609</v>
      </c>
      <c r="B36" s="8"/>
      <c r="C36" s="214">
        <v>-121.79995750122301</v>
      </c>
      <c r="D36" s="162">
        <v>3.8206010754144399</v>
      </c>
      <c r="E36" s="162">
        <v>9.9210252787933193</v>
      </c>
      <c r="F36" s="162">
        <v>2.0622012166089498</v>
      </c>
      <c r="G36" s="162">
        <v>1.90554608677529</v>
      </c>
      <c r="H36" s="162">
        <v>12.9248310863958</v>
      </c>
      <c r="I36" s="217"/>
      <c r="J36" s="162">
        <v>3.3431393634787301</v>
      </c>
      <c r="K36" s="162">
        <v>0.60972405007235997</v>
      </c>
      <c r="L36" s="217"/>
      <c r="M36" s="162">
        <f t="shared" si="4"/>
        <v>-10.901611167960514</v>
      </c>
    </row>
    <row r="37" spans="1:13">
      <c r="A37" s="49">
        <v>241640</v>
      </c>
      <c r="B37" s="8"/>
      <c r="C37" s="214">
        <v>63.415188195373098</v>
      </c>
      <c r="D37" s="162">
        <v>4.2908539555846801</v>
      </c>
      <c r="E37" s="162">
        <v>10.384987399310999</v>
      </c>
      <c r="F37" s="162">
        <v>2.2044575806011202</v>
      </c>
      <c r="G37" s="162">
        <v>1.7337168543677699</v>
      </c>
      <c r="H37" s="162">
        <v>14.530827803404399</v>
      </c>
      <c r="I37" s="217"/>
      <c r="J37" s="162">
        <v>3.4336274434521301</v>
      </c>
      <c r="K37" s="162">
        <v>0.52376086178521897</v>
      </c>
      <c r="L37" s="217"/>
      <c r="M37" s="162">
        <f t="shared" si="4"/>
        <v>12.564677511734928</v>
      </c>
    </row>
    <row r="38" spans="1:13">
      <c r="A38" s="49">
        <v>241671</v>
      </c>
      <c r="B38" s="8"/>
      <c r="C38" s="214">
        <v>230.52808890433201</v>
      </c>
      <c r="D38" s="162">
        <v>4.6628401725363799</v>
      </c>
      <c r="E38" s="162">
        <v>10.713326674039999</v>
      </c>
      <c r="F38" s="162">
        <v>2.2598202523475099</v>
      </c>
      <c r="G38" s="162">
        <v>1.54879576263964</v>
      </c>
      <c r="H38" s="162">
        <v>15.297124883099301</v>
      </c>
      <c r="I38" s="217"/>
      <c r="J38" s="162">
        <v>3.4440932950056902</v>
      </c>
      <c r="K38" s="162">
        <v>0.44429898901479697</v>
      </c>
      <c r="L38" s="217"/>
      <c r="M38" s="162">
        <f t="shared" ref="M38:M69" si="5">AVERAGE(C38:K38)</f>
        <v>33.612298616626916</v>
      </c>
    </row>
    <row r="39" spans="1:13">
      <c r="A39" s="49">
        <v>241701</v>
      </c>
      <c r="B39" s="8"/>
      <c r="C39" s="214">
        <v>370.36991291545098</v>
      </c>
      <c r="D39" s="162">
        <v>4.9314404317963199</v>
      </c>
      <c r="E39" s="162">
        <v>10.9871421552462</v>
      </c>
      <c r="F39" s="162">
        <v>2.2347673133344701</v>
      </c>
      <c r="G39" s="162">
        <v>1.3510613927591799</v>
      </c>
      <c r="H39" s="162">
        <v>15.453787518043001</v>
      </c>
      <c r="I39" s="217"/>
      <c r="J39" s="162">
        <v>3.3844368370978599</v>
      </c>
      <c r="K39" s="162">
        <v>0.37845657911115699</v>
      </c>
      <c r="L39" s="217"/>
      <c r="M39" s="162">
        <f t="shared" si="5"/>
        <v>51.136375642854894</v>
      </c>
    </row>
    <row r="40" spans="1:13">
      <c r="A40" s="49">
        <v>241732</v>
      </c>
      <c r="B40" s="8"/>
      <c r="C40" s="214">
        <v>463.63736829233898</v>
      </c>
      <c r="D40" s="162">
        <v>5.0749277437629701</v>
      </c>
      <c r="E40" s="162">
        <v>11.1551043469783</v>
      </c>
      <c r="F40" s="162">
        <v>2.0753247799476799</v>
      </c>
      <c r="G40" s="162">
        <v>1.1419922896792101</v>
      </c>
      <c r="H40" s="162">
        <v>15.125976514662201</v>
      </c>
      <c r="I40" s="217"/>
      <c r="J40" s="162">
        <v>3.2846840653482401</v>
      </c>
      <c r="K40" s="162">
        <v>0.33910631878025899</v>
      </c>
      <c r="L40" s="217"/>
      <c r="M40" s="162">
        <f t="shared" si="5"/>
        <v>62.729310543937231</v>
      </c>
    </row>
    <row r="41" spans="1:13">
      <c r="A41" s="49">
        <v>241762</v>
      </c>
      <c r="B41" s="9"/>
      <c r="C41" s="251">
        <v>465.62006027237402</v>
      </c>
      <c r="D41" s="165">
        <v>5.0739937420014396</v>
      </c>
      <c r="E41" s="165">
        <v>11.1537120986898</v>
      </c>
      <c r="F41" s="165">
        <v>1.86784208665838</v>
      </c>
      <c r="G41" s="165">
        <v>0.95138327124324396</v>
      </c>
      <c r="H41" s="165">
        <v>14.5059860737372</v>
      </c>
      <c r="I41" s="365"/>
      <c r="J41" s="165">
        <v>3.1748358712272098</v>
      </c>
      <c r="K41" s="165">
        <v>0.33749678439147701</v>
      </c>
      <c r="L41" s="365"/>
      <c r="M41" s="162">
        <f t="shared" si="5"/>
        <v>62.835663775040345</v>
      </c>
    </row>
    <row r="42" spans="1:13">
      <c r="A42" s="49">
        <v>241793</v>
      </c>
      <c r="B42" s="8"/>
      <c r="C42" s="214">
        <v>421.09845783769299</v>
      </c>
      <c r="D42" s="162">
        <v>4.9635710331623502</v>
      </c>
      <c r="E42" s="162">
        <v>11.039343763422</v>
      </c>
      <c r="F42" s="162">
        <v>1.7300972070230001</v>
      </c>
      <c r="G42" s="162">
        <v>0.812141195631635</v>
      </c>
      <c r="H42" s="162">
        <v>13.8775487563691</v>
      </c>
      <c r="I42" s="217"/>
      <c r="J42" s="162">
        <v>3.0814986472180501</v>
      </c>
      <c r="K42" s="162">
        <v>0.379092359449611</v>
      </c>
      <c r="L42" s="217"/>
      <c r="M42" s="162">
        <f t="shared" si="5"/>
        <v>57.122718849996083</v>
      </c>
    </row>
    <row r="43" spans="1:13">
      <c r="A43" s="49">
        <v>241824</v>
      </c>
      <c r="B43" s="8"/>
      <c r="C43" s="214">
        <v>371.665664361415</v>
      </c>
      <c r="D43" s="162">
        <v>4.7865354578139803</v>
      </c>
      <c r="E43" s="162">
        <v>10.878266235317399</v>
      </c>
      <c r="F43" s="162">
        <v>1.6446358227</v>
      </c>
      <c r="G43" s="162">
        <v>0.73278043750094202</v>
      </c>
      <c r="H43" s="162">
        <v>13.450684370492199</v>
      </c>
      <c r="I43" s="217"/>
      <c r="J43" s="162">
        <v>3.0138859570386698</v>
      </c>
      <c r="K43" s="162">
        <v>0.45464624735716103</v>
      </c>
      <c r="L43" s="217"/>
      <c r="M43" s="162">
        <f t="shared" si="5"/>
        <v>50.82838736120442</v>
      </c>
    </row>
    <row r="44" spans="1:13">
      <c r="A44" s="49">
        <v>241852</v>
      </c>
      <c r="B44" s="8"/>
      <c r="C44" s="214">
        <v>363.73947438258699</v>
      </c>
      <c r="D44" s="162">
        <v>4.5527174828331596</v>
      </c>
      <c r="E44" s="162">
        <v>10.6491508873403</v>
      </c>
      <c r="F44" s="162">
        <v>1.6348927129019</v>
      </c>
      <c r="G44" s="162">
        <v>0.692666613090409</v>
      </c>
      <c r="H44" s="162">
        <v>13.1843935020465</v>
      </c>
      <c r="I44" s="217"/>
      <c r="J44" s="162">
        <v>2.9596055766573501</v>
      </c>
      <c r="K44" s="162">
        <v>0.54334839020773895</v>
      </c>
      <c r="L44" s="217"/>
      <c r="M44" s="162">
        <f t="shared" si="5"/>
        <v>49.74453119345803</v>
      </c>
    </row>
    <row r="45" spans="1:13">
      <c r="A45" s="49">
        <v>241883</v>
      </c>
      <c r="B45" s="8"/>
      <c r="C45" s="214">
        <v>385.99015605948</v>
      </c>
      <c r="D45" s="162">
        <v>4.2941926664288799</v>
      </c>
      <c r="E45" s="162">
        <v>10.245065246842501</v>
      </c>
      <c r="F45" s="162">
        <v>1.6899005656825099</v>
      </c>
      <c r="G45" s="162">
        <v>0.65817506326281505</v>
      </c>
      <c r="H45" s="162">
        <v>12.789160387679299</v>
      </c>
      <c r="I45" s="217"/>
      <c r="J45" s="162">
        <v>2.9023066116291099</v>
      </c>
      <c r="K45" s="162">
        <v>0.622360102113244</v>
      </c>
      <c r="L45" s="217"/>
      <c r="M45" s="162">
        <f t="shared" si="5"/>
        <v>52.398914587889806</v>
      </c>
    </row>
    <row r="46" spans="1:13">
      <c r="A46" s="49">
        <v>241913</v>
      </c>
      <c r="B46" s="8"/>
      <c r="C46" s="214">
        <v>407.80237967819897</v>
      </c>
      <c r="D46" s="162">
        <v>4.0481000715090296</v>
      </c>
      <c r="E46" s="162">
        <v>9.6740834252619496</v>
      </c>
      <c r="F46" s="162">
        <v>1.73690917907134</v>
      </c>
      <c r="G46" s="162">
        <v>0.60510729605478197</v>
      </c>
      <c r="H46" s="162">
        <v>11.985692604622701</v>
      </c>
      <c r="I46" s="217"/>
      <c r="J46" s="162">
        <v>2.8387612473249102</v>
      </c>
      <c r="K46" s="162">
        <v>0.68052273554290699</v>
      </c>
      <c r="L46" s="217"/>
      <c r="M46" s="162">
        <f t="shared" si="5"/>
        <v>54.921444529698327</v>
      </c>
    </row>
    <row r="47" spans="1:13">
      <c r="A47" s="49">
        <v>241944</v>
      </c>
      <c r="B47" s="8"/>
      <c r="C47" s="214">
        <v>407.74402898169001</v>
      </c>
      <c r="D47" s="162">
        <v>3.7866505155674899</v>
      </c>
      <c r="E47" s="162">
        <v>8.9156009181036104</v>
      </c>
      <c r="F47" s="162">
        <v>1.7682670793926401</v>
      </c>
      <c r="G47" s="162">
        <v>0.52751146759581302</v>
      </c>
      <c r="H47" s="162">
        <v>10.770680123904</v>
      </c>
      <c r="I47" s="217"/>
      <c r="J47" s="162">
        <v>2.7432309750910502</v>
      </c>
      <c r="K47" s="162">
        <v>0.71636853510251597</v>
      </c>
      <c r="L47" s="217"/>
      <c r="M47" s="162">
        <f t="shared" si="5"/>
        <v>54.621542324555882</v>
      </c>
    </row>
    <row r="48" spans="1:13">
      <c r="A48" s="49">
        <v>241974</v>
      </c>
      <c r="B48" s="8"/>
      <c r="C48" s="214">
        <v>396.94439837555899</v>
      </c>
      <c r="D48" s="162">
        <v>3.5152334205800999</v>
      </c>
      <c r="E48" s="162">
        <v>7.91958986881016</v>
      </c>
      <c r="F48" s="162">
        <v>1.7476133326564101</v>
      </c>
      <c r="G48" s="162">
        <v>0.42292347478222397</v>
      </c>
      <c r="H48" s="162">
        <v>9.2779231117724503</v>
      </c>
      <c r="I48" s="217"/>
      <c r="J48" s="162">
        <v>2.5994661190589299</v>
      </c>
      <c r="K48" s="162">
        <v>0.73252367178215805</v>
      </c>
      <c r="L48" s="217"/>
      <c r="M48" s="162">
        <f t="shared" si="5"/>
        <v>52.894958921875173</v>
      </c>
    </row>
    <row r="49" spans="1:13">
      <c r="A49" s="49">
        <v>242005</v>
      </c>
      <c r="B49" s="8"/>
      <c r="C49" s="214">
        <v>393.80813589056601</v>
      </c>
      <c r="D49" s="162">
        <v>3.20262814020424</v>
      </c>
      <c r="E49" s="162">
        <v>6.5503767028242299</v>
      </c>
      <c r="F49" s="162">
        <v>1.5926923043711101</v>
      </c>
      <c r="G49" s="162">
        <v>0.28572133803286398</v>
      </c>
      <c r="H49" s="162">
        <v>7.5511757684991503</v>
      </c>
      <c r="I49" s="217"/>
      <c r="J49" s="162">
        <v>2.3991337053421802</v>
      </c>
      <c r="K49" s="162">
        <v>0.73160994013772196</v>
      </c>
      <c r="L49" s="217"/>
      <c r="M49" s="162">
        <f t="shared" si="5"/>
        <v>52.015184223747191</v>
      </c>
    </row>
    <row r="50" spans="1:13">
      <c r="A50" s="49">
        <v>242036</v>
      </c>
      <c r="B50" s="8"/>
      <c r="C50" s="214">
        <v>432.22399116620602</v>
      </c>
      <c r="D50" s="162">
        <v>2.7791828006257902</v>
      </c>
      <c r="E50" s="162">
        <v>4.8728080375404703</v>
      </c>
      <c r="F50" s="162">
        <v>1.3417063862593299</v>
      </c>
      <c r="G50" s="162">
        <v>0.114934525470716</v>
      </c>
      <c r="H50" s="162">
        <v>5.6824925771518098</v>
      </c>
      <c r="I50" s="217"/>
      <c r="J50" s="162">
        <v>2.1012410991535999</v>
      </c>
      <c r="K50" s="162">
        <v>0.70910054484080598</v>
      </c>
      <c r="L50" s="217"/>
      <c r="M50" s="162">
        <f t="shared" si="5"/>
        <v>56.228182142156072</v>
      </c>
    </row>
    <row r="51" spans="1:13">
      <c r="A51" s="49">
        <v>242066</v>
      </c>
      <c r="B51" s="8"/>
      <c r="C51" s="214">
        <v>529.30520335438598</v>
      </c>
      <c r="D51" s="162">
        <v>2.1872885312980501</v>
      </c>
      <c r="E51" s="162">
        <v>2.8989646686972299</v>
      </c>
      <c r="F51" s="162">
        <v>0.97111593618419201</v>
      </c>
      <c r="G51" s="162">
        <v>-0.10084131362184499</v>
      </c>
      <c r="H51" s="162">
        <v>3.6467421382478902</v>
      </c>
      <c r="I51" s="217"/>
      <c r="J51" s="162">
        <v>1.65611236060818</v>
      </c>
      <c r="K51" s="162">
        <v>0.64930591818817995</v>
      </c>
      <c r="L51" s="217"/>
      <c r="M51" s="162">
        <f t="shared" si="5"/>
        <v>67.651736449248475</v>
      </c>
    </row>
    <row r="52" spans="1:13">
      <c r="A52" s="49">
        <v>242097</v>
      </c>
      <c r="B52" s="8"/>
      <c r="C52" s="214">
        <v>614.87077861192199</v>
      </c>
      <c r="D52" s="162">
        <v>1.3997662257807</v>
      </c>
      <c r="E52" s="162">
        <v>0.46657228977334603</v>
      </c>
      <c r="F52" s="162">
        <v>0.44295185102769102</v>
      </c>
      <c r="G52" s="162">
        <v>-0.37041158231685301</v>
      </c>
      <c r="H52" s="162">
        <v>1.24890336089083</v>
      </c>
      <c r="I52" s="217"/>
      <c r="J52" s="162">
        <v>1.01640028553118</v>
      </c>
      <c r="K52" s="162">
        <v>0.52895468785572697</v>
      </c>
      <c r="L52" s="217"/>
      <c r="M52" s="162">
        <f t="shared" si="5"/>
        <v>77.450489466308085</v>
      </c>
    </row>
    <row r="53" spans="1:13">
      <c r="A53" s="49">
        <v>242127</v>
      </c>
      <c r="B53" s="9"/>
      <c r="C53" s="251">
        <v>650.45070855140295</v>
      </c>
      <c r="D53" s="165">
        <v>0.43844590699056002</v>
      </c>
      <c r="E53" s="165">
        <v>-2.4012294373318901</v>
      </c>
      <c r="F53" s="165">
        <v>-0.246283577390567</v>
      </c>
      <c r="G53" s="165">
        <v>-0.711398067096772</v>
      </c>
      <c r="H53" s="165">
        <v>-1.7024842844850601</v>
      </c>
      <c r="I53" s="365"/>
      <c r="J53" s="165">
        <v>8.8840291169872104E-2</v>
      </c>
      <c r="K53" s="165">
        <v>0.32570731701449901</v>
      </c>
      <c r="L53" s="365"/>
      <c r="M53" s="162">
        <f t="shared" si="5"/>
        <v>80.780288337534188</v>
      </c>
    </row>
    <row r="54" spans="1:13">
      <c r="A54" s="49">
        <v>242158</v>
      </c>
      <c r="B54" s="8"/>
      <c r="C54" s="214">
        <v>579.79513116068404</v>
      </c>
      <c r="D54" s="162">
        <v>-0.71161152577186904</v>
      </c>
      <c r="E54" s="162">
        <v>-5.7314962828701699</v>
      </c>
      <c r="F54" s="162">
        <v>-1.1315470246039601</v>
      </c>
      <c r="G54" s="162">
        <v>-1.1418621786082499</v>
      </c>
      <c r="H54" s="162">
        <v>-5.3111715716245804</v>
      </c>
      <c r="I54" s="217"/>
      <c r="J54" s="162">
        <v>-1.2011275908760499</v>
      </c>
      <c r="K54" s="162">
        <v>2.8598295350011099E-2</v>
      </c>
      <c r="L54" s="217"/>
      <c r="M54" s="162">
        <f t="shared" si="5"/>
        <v>70.57436416020991</v>
      </c>
    </row>
    <row r="55" spans="1:13">
      <c r="A55" s="49">
        <v>242189</v>
      </c>
      <c r="B55" s="8"/>
      <c r="C55" s="214">
        <v>384.52562955473701</v>
      </c>
      <c r="D55" s="162">
        <v>-2.0333668919924599</v>
      </c>
      <c r="E55" s="162">
        <v>-9.7436621503061893</v>
      </c>
      <c r="F55" s="162">
        <v>-2.2338606808010701</v>
      </c>
      <c r="G55" s="162">
        <v>-1.6277406611841601</v>
      </c>
      <c r="H55" s="162">
        <v>-9.5454699543535693</v>
      </c>
      <c r="I55" s="217"/>
      <c r="J55" s="162">
        <v>-2.86834714210829</v>
      </c>
      <c r="K55" s="162">
        <v>-0.34951430262309902</v>
      </c>
      <c r="L55" s="217"/>
      <c r="M55" s="162">
        <f t="shared" si="5"/>
        <v>44.515458471421027</v>
      </c>
    </row>
    <row r="56" spans="1:13">
      <c r="A56" s="49">
        <v>242217</v>
      </c>
      <c r="B56" s="8"/>
      <c r="C56" s="214">
        <v>56.468989068837402</v>
      </c>
      <c r="D56" s="162">
        <v>-3.3761336486454399</v>
      </c>
      <c r="E56" s="162">
        <v>-13.7619859225879</v>
      </c>
      <c r="F56" s="162">
        <v>-3.3332860797114501</v>
      </c>
      <c r="G56" s="162">
        <v>-2.0962767314043398</v>
      </c>
      <c r="H56" s="162">
        <v>-13.8351420817649</v>
      </c>
      <c r="I56" s="217"/>
      <c r="J56" s="162">
        <v>-4.79077349786197</v>
      </c>
      <c r="K56" s="162">
        <v>-0.758458329817434</v>
      </c>
      <c r="L56" s="217"/>
      <c r="M56" s="162">
        <f t="shared" si="5"/>
        <v>1.8146165971304955</v>
      </c>
    </row>
    <row r="57" spans="1:13">
      <c r="A57" s="49">
        <v>242248</v>
      </c>
      <c r="B57" s="8"/>
      <c r="C57" s="214">
        <v>-362.67674084019001</v>
      </c>
      <c r="D57" s="162">
        <v>-4.5157040438601701</v>
      </c>
      <c r="E57" s="162">
        <v>-16.390138817179</v>
      </c>
      <c r="F57" s="162">
        <v>-4.2473523388577501</v>
      </c>
      <c r="G57" s="162">
        <v>-2.4573366936292098</v>
      </c>
      <c r="H57" s="162">
        <v>-16.954744664924998</v>
      </c>
      <c r="I57" s="217"/>
      <c r="J57" s="162">
        <v>-6.5054372752267398</v>
      </c>
      <c r="K57" s="162">
        <v>-1.1126466923684699</v>
      </c>
      <c r="L57" s="217"/>
      <c r="M57" s="162">
        <f t="shared" si="5"/>
        <v>-51.857512670779542</v>
      </c>
    </row>
    <row r="58" spans="1:13">
      <c r="A58" s="49">
        <v>242278</v>
      </c>
      <c r="B58" s="8"/>
      <c r="C58" s="214">
        <v>-775.08494965804698</v>
      </c>
      <c r="D58" s="162">
        <v>-5.2121292825485002</v>
      </c>
      <c r="E58" s="162">
        <v>-16.541921038485501</v>
      </c>
      <c r="F58" s="162">
        <v>-4.7406447442892201</v>
      </c>
      <c r="G58" s="162">
        <v>-2.6540157799224402</v>
      </c>
      <c r="H58" s="162">
        <v>-17.831434902465801</v>
      </c>
      <c r="I58" s="217"/>
      <c r="J58" s="162">
        <v>-7.3543841971785904</v>
      </c>
      <c r="K58" s="162">
        <v>-1.3329003406701201</v>
      </c>
      <c r="L58" s="217"/>
      <c r="M58" s="162">
        <f t="shared" si="5"/>
        <v>-103.84404749295089</v>
      </c>
    </row>
    <row r="59" spans="1:13">
      <c r="A59" s="49">
        <v>242309</v>
      </c>
      <c r="B59" s="8"/>
      <c r="C59" s="214">
        <v>-1090.4561384613201</v>
      </c>
      <c r="D59" s="162">
        <v>-5.5236729787112697</v>
      </c>
      <c r="E59" s="162">
        <v>-14.3383944433922</v>
      </c>
      <c r="F59" s="162">
        <v>-4.6826451619518403</v>
      </c>
      <c r="G59" s="162">
        <v>-2.6836655306321</v>
      </c>
      <c r="H59" s="162">
        <v>-16.5514238391672</v>
      </c>
      <c r="I59" s="217"/>
      <c r="J59" s="162">
        <v>-7.2678309859000798</v>
      </c>
      <c r="K59" s="162">
        <v>-1.40152096172629</v>
      </c>
      <c r="L59" s="217"/>
      <c r="M59" s="162">
        <f t="shared" si="5"/>
        <v>-142.86316154535012</v>
      </c>
    </row>
    <row r="60" spans="1:13">
      <c r="A60" s="49">
        <v>242339</v>
      </c>
      <c r="B60" s="8"/>
      <c r="C60" s="214">
        <v>-1303.2485947221601</v>
      </c>
      <c r="D60" s="162">
        <v>-5.5605012872133903</v>
      </c>
      <c r="E60" s="162">
        <v>-10.8218906536985</v>
      </c>
      <c r="F60" s="162">
        <v>-4.2486169029140903</v>
      </c>
      <c r="G60" s="162">
        <v>-2.5961865491332499</v>
      </c>
      <c r="H60" s="162">
        <v>-14.002889129014401</v>
      </c>
      <c r="I60" s="217"/>
      <c r="J60" s="162">
        <v>-6.5900505838938397</v>
      </c>
      <c r="K60" s="162">
        <v>-1.35760753583348</v>
      </c>
      <c r="L60" s="217"/>
      <c r="M60" s="162">
        <f t="shared" si="5"/>
        <v>-168.55329217048265</v>
      </c>
    </row>
    <row r="61" spans="1:13">
      <c r="A61" s="49">
        <v>242370</v>
      </c>
      <c r="B61" s="8"/>
      <c r="C61" s="214">
        <v>-1456.7839476454999</v>
      </c>
      <c r="D61" s="162">
        <v>-5.5102890206824204</v>
      </c>
      <c r="E61" s="162">
        <v>-7.0244568626841399</v>
      </c>
      <c r="F61" s="162">
        <v>-3.5964645949120002</v>
      </c>
      <c r="G61" s="162">
        <v>-2.44993949066891</v>
      </c>
      <c r="H61" s="162">
        <v>-11.052022612105199</v>
      </c>
      <c r="I61" s="217"/>
      <c r="J61" s="162">
        <v>-5.6842533954207104</v>
      </c>
      <c r="K61" s="162">
        <v>-1.25221384124903</v>
      </c>
      <c r="L61" s="217"/>
      <c r="M61" s="162">
        <f t="shared" si="5"/>
        <v>-186.66919843290279</v>
      </c>
    </row>
    <row r="62" spans="1:13">
      <c r="A62" s="49">
        <v>242401</v>
      </c>
      <c r="B62" s="8"/>
      <c r="C62" s="214">
        <v>-1548.70107084756</v>
      </c>
      <c r="D62" s="162">
        <v>-5.50609857419464</v>
      </c>
      <c r="E62" s="162">
        <v>-3.6569510901988802</v>
      </c>
      <c r="F62" s="162">
        <v>-2.82388946632393</v>
      </c>
      <c r="G62" s="162">
        <v>-2.2817286294439501</v>
      </c>
      <c r="H62" s="162">
        <v>-8.3216928871448292</v>
      </c>
      <c r="I62" s="217"/>
      <c r="J62" s="162">
        <v>-4.7624665791278904</v>
      </c>
      <c r="K62" s="162">
        <v>-1.12083716445515</v>
      </c>
      <c r="L62" s="217"/>
      <c r="M62" s="162">
        <f t="shared" si="5"/>
        <v>-197.14684190480614</v>
      </c>
    </row>
    <row r="63" spans="1:13">
      <c r="A63" s="49">
        <v>242431</v>
      </c>
      <c r="B63" s="8"/>
      <c r="C63" s="214">
        <v>-1568.99639882322</v>
      </c>
      <c r="D63" s="162">
        <v>-5.5301849907924598</v>
      </c>
      <c r="E63" s="162">
        <v>-1.2888259292717701</v>
      </c>
      <c r="F63" s="162">
        <v>-2.0634683067797002</v>
      </c>
      <c r="G63" s="162">
        <v>-2.1002444190808598</v>
      </c>
      <c r="H63" s="162">
        <v>-6.21418089782581</v>
      </c>
      <c r="I63" s="217"/>
      <c r="J63" s="162">
        <v>-3.9196949723178398</v>
      </c>
      <c r="K63" s="162">
        <v>-0.97201968844034703</v>
      </c>
      <c r="L63" s="217"/>
      <c r="M63" s="162">
        <f t="shared" si="5"/>
        <v>-198.88562725346605</v>
      </c>
    </row>
    <row r="64" spans="1:13">
      <c r="A64" s="49">
        <v>242462</v>
      </c>
      <c r="B64" s="8"/>
      <c r="C64" s="214">
        <v>-1524.73895353639</v>
      </c>
      <c r="D64" s="162">
        <v>-5.5431325761731003</v>
      </c>
      <c r="E64" s="162">
        <v>1.06820425442022E-2</v>
      </c>
      <c r="F64" s="162">
        <v>-1.33209055027607</v>
      </c>
      <c r="G64" s="162">
        <v>-1.9086821789399699</v>
      </c>
      <c r="H64" s="162">
        <v>-4.7806345269717996</v>
      </c>
      <c r="I64" s="217"/>
      <c r="J64" s="162">
        <v>-3.1878125227976701</v>
      </c>
      <c r="K64" s="162">
        <v>-0.78525261686248304</v>
      </c>
      <c r="L64" s="217"/>
      <c r="M64" s="162">
        <f t="shared" si="5"/>
        <v>-192.78323455823335</v>
      </c>
    </row>
    <row r="65" spans="1:13" s="72" customFormat="1">
      <c r="A65" s="49">
        <v>242492</v>
      </c>
      <c r="B65" s="9"/>
      <c r="C65" s="251">
        <v>-1431.2081018332301</v>
      </c>
      <c r="D65" s="165">
        <v>-5.5715084588508503</v>
      </c>
      <c r="E65" s="165">
        <v>0.26649442470913098</v>
      </c>
      <c r="F65" s="165">
        <v>-0.650189606784638</v>
      </c>
      <c r="G65" s="165">
        <v>-1.71457934061844</v>
      </c>
      <c r="H65" s="165">
        <v>-3.94039056726929</v>
      </c>
      <c r="I65" s="365"/>
      <c r="J65" s="165">
        <v>-2.5610105814542199</v>
      </c>
      <c r="K65" s="165">
        <v>-0.53022508839893301</v>
      </c>
      <c r="L65" s="365"/>
      <c r="M65" s="165">
        <f t="shared" si="5"/>
        <v>-180.73868888148715</v>
      </c>
    </row>
    <row r="66" spans="1:13">
      <c r="A66" s="46">
        <v>242523</v>
      </c>
      <c r="C66" s="214">
        <v>-1296.98615147992</v>
      </c>
      <c r="D66" s="162">
        <v>-5.6038926205475201</v>
      </c>
      <c r="E66" s="162">
        <v>-0.60314085965072395</v>
      </c>
      <c r="F66" s="162">
        <v>-6.2488589639912703E-2</v>
      </c>
      <c r="G66" s="162">
        <v>-1.5316254460174801</v>
      </c>
      <c r="H66" s="162">
        <v>-3.5321762135503998</v>
      </c>
      <c r="I66" s="217"/>
      <c r="J66" s="162">
        <v>-2.0424112611766798</v>
      </c>
      <c r="K66" s="162">
        <v>-0.18580994950065799</v>
      </c>
      <c r="L66" s="260"/>
      <c r="M66" s="162">
        <f t="shared" si="5"/>
        <v>-163.81846205250042</v>
      </c>
    </row>
    <row r="67" spans="1:13">
      <c r="A67" s="49">
        <v>242554</v>
      </c>
      <c r="C67" s="214">
        <v>-1171.76492098114</v>
      </c>
      <c r="D67" s="162">
        <v>-5.5904755587712502</v>
      </c>
      <c r="E67" s="162">
        <v>-1.86498153760479</v>
      </c>
      <c r="F67" s="162">
        <v>0.39355409361600102</v>
      </c>
      <c r="G67" s="162">
        <v>-1.3715552015586201</v>
      </c>
      <c r="H67" s="162">
        <v>-3.4062138096513999</v>
      </c>
      <c r="I67" s="217"/>
      <c r="J67" s="162">
        <v>-1.59578263414206</v>
      </c>
      <c r="K67" s="162">
        <v>0.25207180715183902</v>
      </c>
      <c r="L67" s="260"/>
      <c r="M67" s="162">
        <f t="shared" si="5"/>
        <v>-148.11853797776251</v>
      </c>
    </row>
    <row r="68" spans="1:13">
      <c r="A68" s="49">
        <v>242583</v>
      </c>
      <c r="C68" s="214">
        <v>-1054.0834235791399</v>
      </c>
      <c r="D68" s="162">
        <v>-5.5257643726256997</v>
      </c>
      <c r="E68" s="162">
        <v>-3.32812005898829</v>
      </c>
      <c r="F68" s="162">
        <v>0.65312969134910104</v>
      </c>
      <c r="G68" s="162">
        <v>-1.2464031793463299</v>
      </c>
      <c r="H68" s="162">
        <v>-3.9879535924219698</v>
      </c>
      <c r="I68" s="217"/>
      <c r="J68" s="162">
        <v>-1.1187713897346101</v>
      </c>
      <c r="K68" s="162">
        <v>0.75783717849990195</v>
      </c>
      <c r="L68" s="260"/>
      <c r="M68" s="162">
        <f t="shared" si="5"/>
        <v>-133.48493366280098</v>
      </c>
    </row>
    <row r="69" spans="1:13">
      <c r="A69" s="49">
        <v>242614</v>
      </c>
      <c r="C69" s="214">
        <v>-922.17905596468404</v>
      </c>
      <c r="D69" s="162">
        <v>-5.4553186767238104</v>
      </c>
      <c r="E69" s="162">
        <v>-5.19485805251868</v>
      </c>
      <c r="F69" s="162">
        <v>0.67360003441090299</v>
      </c>
      <c r="G69" s="162">
        <v>-1.1580757662393999</v>
      </c>
      <c r="H69" s="162">
        <v>-5.5696491646830504</v>
      </c>
      <c r="I69" s="217"/>
      <c r="J69" s="162">
        <v>-0.66775815626879298</v>
      </c>
      <c r="K69" s="162">
        <v>1.2784155107238799</v>
      </c>
      <c r="L69" s="260"/>
      <c r="M69" s="162">
        <f t="shared" si="5"/>
        <v>-117.28408752949787</v>
      </c>
    </row>
    <row r="70" spans="1:13">
      <c r="A70" s="49">
        <v>242644</v>
      </c>
      <c r="C70" s="214">
        <v>-752.73549420317499</v>
      </c>
      <c r="D70" s="162">
        <v>-5.3908420099111796</v>
      </c>
      <c r="E70" s="162">
        <v>-7.5679109116432199</v>
      </c>
      <c r="F70" s="162">
        <v>0.46806904195297799</v>
      </c>
      <c r="G70" s="162">
        <v>-1.08871265441406</v>
      </c>
      <c r="H70" s="162">
        <v>-7.8400056455485698</v>
      </c>
      <c r="I70" s="217"/>
      <c r="J70" s="162">
        <v>-0.29279893515172201</v>
      </c>
      <c r="K70" s="162">
        <v>1.7495658918961901</v>
      </c>
      <c r="L70" s="260"/>
      <c r="M70" s="162">
        <f t="shared" ref="M70:M101" si="6">AVERAGE(C70:K70)</f>
        <v>-96.587266178249322</v>
      </c>
    </row>
    <row r="71" spans="1:13">
      <c r="A71" s="49">
        <v>242675</v>
      </c>
      <c r="C71" s="214">
        <v>-565.50451353714698</v>
      </c>
      <c r="D71" s="162">
        <v>-5.31805249996314</v>
      </c>
      <c r="E71" s="162">
        <v>-9.8796934496229891</v>
      </c>
      <c r="F71" s="162">
        <v>0.120125356096684</v>
      </c>
      <c r="G71" s="162">
        <v>-1.02467543037538</v>
      </c>
      <c r="H71" s="162">
        <v>-10.231375210466499</v>
      </c>
      <c r="I71" s="217"/>
      <c r="J71" s="162">
        <v>-4.1145343505595601E-2</v>
      </c>
      <c r="K71" s="162">
        <v>2.11556753934329</v>
      </c>
      <c r="L71" s="260"/>
      <c r="M71" s="162">
        <f t="shared" si="6"/>
        <v>-73.720470321955091</v>
      </c>
    </row>
    <row r="72" spans="1:13">
      <c r="A72" s="49">
        <v>242705</v>
      </c>
      <c r="C72" s="214">
        <v>-373.92289292292998</v>
      </c>
      <c r="D72" s="162">
        <v>-5.1182508127216799</v>
      </c>
      <c r="E72" s="162">
        <v>-11.660474196738299</v>
      </c>
      <c r="F72" s="162">
        <v>-0.26133069855581398</v>
      </c>
      <c r="G72" s="162">
        <v>-0.94731420788583698</v>
      </c>
      <c r="H72" s="162">
        <v>-12.142905687013201</v>
      </c>
      <c r="I72" s="217"/>
      <c r="J72" s="162">
        <v>7.6111198628278406E-2</v>
      </c>
      <c r="K72" s="162">
        <v>2.3395674495123502</v>
      </c>
      <c r="L72" s="260"/>
      <c r="M72" s="162">
        <f t="shared" si="6"/>
        <v>-50.204686234713016</v>
      </c>
    </row>
    <row r="73" spans="1:13">
      <c r="A73" s="49">
        <v>242736</v>
      </c>
      <c r="C73" s="214">
        <v>-173.270360586789</v>
      </c>
      <c r="D73" s="162">
        <v>-4.6549171943333203</v>
      </c>
      <c r="E73" s="162">
        <v>-12.144738486574299</v>
      </c>
      <c r="F73" s="162">
        <v>-0.48878956976983601</v>
      </c>
      <c r="G73" s="162">
        <v>-0.83437104814718899</v>
      </c>
      <c r="H73" s="162">
        <v>-12.5181072332417</v>
      </c>
      <c r="I73" s="217"/>
      <c r="J73" s="162">
        <v>0.100879158415253</v>
      </c>
      <c r="K73" s="162">
        <v>2.4092013023501599</v>
      </c>
      <c r="L73" s="260"/>
      <c r="M73" s="162">
        <f t="shared" si="6"/>
        <v>-25.175150457261239</v>
      </c>
    </row>
    <row r="74" spans="1:13">
      <c r="A74" s="49">
        <v>242767</v>
      </c>
      <c r="C74" s="214">
        <v>39.013631686205798</v>
      </c>
      <c r="D74" s="162">
        <v>-3.9604687726085301</v>
      </c>
      <c r="E74" s="162">
        <v>-10.667178895288</v>
      </c>
      <c r="F74" s="162">
        <v>-0.4368866300939</v>
      </c>
      <c r="G74" s="162">
        <v>-0.66460900110700505</v>
      </c>
      <c r="H74" s="162">
        <v>-10.894756812226801</v>
      </c>
      <c r="I74" s="217"/>
      <c r="J74" s="162">
        <v>0.122196023784861</v>
      </c>
      <c r="K74" s="162">
        <v>2.3230450326288099</v>
      </c>
      <c r="L74" s="260"/>
      <c r="M74" s="162">
        <f t="shared" si="6"/>
        <v>1.8543715789119044</v>
      </c>
    </row>
    <row r="75" spans="1:13">
      <c r="A75" s="49">
        <v>242797</v>
      </c>
      <c r="C75" s="214">
        <v>227.11724844434099</v>
      </c>
      <c r="D75" s="162">
        <v>-3.1525375714511901</v>
      </c>
      <c r="E75" s="162">
        <v>-7.7789139878093403</v>
      </c>
      <c r="F75" s="162">
        <v>-0.18918814262061701</v>
      </c>
      <c r="G75" s="162">
        <v>-0.43994988540765401</v>
      </c>
      <c r="H75" s="162">
        <v>-8.0749245142864901</v>
      </c>
      <c r="I75" s="217"/>
      <c r="J75" s="162">
        <v>0.213441616184259</v>
      </c>
      <c r="K75" s="162">
        <v>2.0836147302219401</v>
      </c>
      <c r="L75" s="197"/>
      <c r="M75" s="162">
        <f t="shared" si="6"/>
        <v>26.222348836146487</v>
      </c>
    </row>
    <row r="76" spans="1:13">
      <c r="A76" s="49">
        <v>242828</v>
      </c>
      <c r="C76" s="214">
        <v>395.25463220588102</v>
      </c>
      <c r="D76" s="162">
        <v>-2.3773756960309602</v>
      </c>
      <c r="E76" s="162">
        <v>-4.3381913583850098</v>
      </c>
      <c r="F76" s="162">
        <v>0.16703615883315601</v>
      </c>
      <c r="G76" s="162">
        <v>-0.175575864309335</v>
      </c>
      <c r="H76" s="162">
        <v>-4.8239465354035698</v>
      </c>
      <c r="I76" s="217"/>
      <c r="J76" s="162">
        <v>0.36404725678840699</v>
      </c>
      <c r="K76" s="162">
        <v>1.7031589430309599</v>
      </c>
      <c r="L76" s="217"/>
      <c r="M76" s="162">
        <f t="shared" si="6"/>
        <v>48.221723138800584</v>
      </c>
    </row>
    <row r="77" spans="1:13" s="72" customFormat="1">
      <c r="A77" s="49">
        <v>242858</v>
      </c>
      <c r="B77" s="25"/>
      <c r="C77" s="251">
        <v>553.47562390641394</v>
      </c>
      <c r="D77" s="165">
        <v>-1.7178566112703499</v>
      </c>
      <c r="E77" s="165">
        <v>-1.07924480752259</v>
      </c>
      <c r="F77" s="165">
        <v>0.55542678967536296</v>
      </c>
      <c r="G77" s="165">
        <v>0.130918843085676</v>
      </c>
      <c r="H77" s="165">
        <v>-1.49609720020182</v>
      </c>
      <c r="I77" s="365"/>
      <c r="J77" s="165">
        <v>0.55656424810682803</v>
      </c>
      <c r="K77" s="165">
        <v>1.1988414184073499</v>
      </c>
      <c r="L77" s="365"/>
      <c r="M77" s="165">
        <f t="shared" si="6"/>
        <v>68.953022073336797</v>
      </c>
    </row>
    <row r="78" spans="1:13">
      <c r="A78" s="49">
        <v>242889</v>
      </c>
      <c r="C78" s="214">
        <v>703.76713196988499</v>
      </c>
      <c r="D78" s="162">
        <v>-1.1572506082476199</v>
      </c>
      <c r="E78" s="162">
        <v>1.4925098111578901</v>
      </c>
      <c r="F78" s="162">
        <v>0.88604450036794702</v>
      </c>
      <c r="G78" s="162">
        <v>0.48921154810801798</v>
      </c>
      <c r="H78" s="162">
        <v>1.38429008321089</v>
      </c>
      <c r="I78" s="217"/>
      <c r="J78" s="162">
        <v>0.78856091064245304</v>
      </c>
      <c r="K78" s="162">
        <v>0.59184707849102602</v>
      </c>
      <c r="L78" s="217"/>
      <c r="M78" s="162">
        <f t="shared" si="6"/>
        <v>88.530293161701948</v>
      </c>
    </row>
    <row r="79" spans="1:13">
      <c r="A79" s="49">
        <v>242920</v>
      </c>
      <c r="C79" s="214">
        <v>880.65546231168696</v>
      </c>
      <c r="D79" s="162">
        <v>-0.672238963856294</v>
      </c>
      <c r="E79" s="162">
        <v>3.17965334326697</v>
      </c>
      <c r="F79" s="162">
        <v>1.1453066365652</v>
      </c>
      <c r="G79" s="162">
        <v>0.88472112130352198</v>
      </c>
      <c r="H79" s="162">
        <v>3.7255950827342499</v>
      </c>
      <c r="I79" s="217"/>
      <c r="J79" s="162">
        <v>1.0440410817646799</v>
      </c>
      <c r="K79" s="162">
        <v>-9.0323575002065407E-2</v>
      </c>
      <c r="L79" s="217"/>
      <c r="M79" s="162">
        <f t="shared" si="6"/>
        <v>111.2340271298079</v>
      </c>
    </row>
    <row r="80" spans="1:13">
      <c r="A80" s="49">
        <v>242948</v>
      </c>
      <c r="C80" s="355">
        <v>1096.11346672016</v>
      </c>
      <c r="D80" s="162">
        <v>-0.200525363243334</v>
      </c>
      <c r="E80" s="162">
        <v>4.0269711388322698</v>
      </c>
      <c r="F80" s="162">
        <v>1.33469480229916</v>
      </c>
      <c r="G80" s="162">
        <v>1.2715887433540001</v>
      </c>
      <c r="H80" s="162">
        <v>5.5612584854751796</v>
      </c>
      <c r="I80" s="217"/>
      <c r="J80" s="162">
        <v>1.2656597995057099</v>
      </c>
      <c r="K80" s="162">
        <v>-0.80297693650151702</v>
      </c>
      <c r="L80" s="217"/>
      <c r="M80" s="162">
        <f t="shared" si="6"/>
        <v>138.57126717373521</v>
      </c>
    </row>
    <row r="81" spans="1:13">
      <c r="A81" s="49">
        <v>242979</v>
      </c>
      <c r="C81" s="214">
        <v>1351.2944812205501</v>
      </c>
      <c r="D81" s="162">
        <v>0.28819904053749901</v>
      </c>
      <c r="E81" s="356">
        <v>4.1949380058222596</v>
      </c>
      <c r="F81" s="162">
        <v>1.4444985764379099</v>
      </c>
      <c r="G81" s="162">
        <v>1.5869678474528199</v>
      </c>
      <c r="H81" s="162">
        <v>7.0051864590694004</v>
      </c>
      <c r="I81" s="217"/>
      <c r="J81" s="162">
        <v>1.4053974214492799</v>
      </c>
      <c r="K81" s="162">
        <v>-1.4833272702000899</v>
      </c>
      <c r="L81" s="217"/>
      <c r="M81" s="162">
        <f t="shared" si="6"/>
        <v>170.71704266263987</v>
      </c>
    </row>
    <row r="82" spans="1:13">
      <c r="A82" s="49">
        <v>243009</v>
      </c>
      <c r="C82" s="214">
        <v>1630.99827935084</v>
      </c>
      <c r="D82" s="162">
        <v>0.85562687044803298</v>
      </c>
      <c r="E82" s="162">
        <v>3.9351653298741001</v>
      </c>
      <c r="F82" s="162">
        <v>1.4943212487761099</v>
      </c>
      <c r="G82" s="162">
        <v>1.7879917341429701</v>
      </c>
      <c r="H82" s="162">
        <v>8.1588258466611396</v>
      </c>
      <c r="I82" s="217"/>
      <c r="J82" s="162">
        <v>1.44474213807538</v>
      </c>
      <c r="K82" s="162">
        <v>-2.08387850892918</v>
      </c>
      <c r="L82" s="217"/>
      <c r="M82" s="162">
        <f t="shared" si="6"/>
        <v>205.82388425123602</v>
      </c>
    </row>
    <row r="83" spans="1:13">
      <c r="A83" s="49">
        <v>243040</v>
      </c>
      <c r="C83" s="214">
        <v>1912.0753384916</v>
      </c>
      <c r="D83" s="162">
        <v>1.4622949576881701</v>
      </c>
      <c r="E83" s="162">
        <v>3.6012426319012598</v>
      </c>
      <c r="F83" s="162">
        <v>1.48791886607698</v>
      </c>
      <c r="G83" s="162">
        <v>1.8536082121950399</v>
      </c>
      <c r="H83" s="162">
        <v>9.1025580348304391</v>
      </c>
      <c r="I83" s="217"/>
      <c r="J83" s="162">
        <v>1.3948324510700201</v>
      </c>
      <c r="K83" s="162">
        <v>-2.5664001336466402</v>
      </c>
      <c r="L83" s="217"/>
      <c r="M83" s="162">
        <f t="shared" si="6"/>
        <v>241.0514241889644</v>
      </c>
    </row>
    <row r="84" spans="1:13">
      <c r="A84" s="49">
        <v>243070</v>
      </c>
      <c r="C84" s="214">
        <v>2127.9038455278701</v>
      </c>
      <c r="D84" s="162">
        <v>2.0106231324124799</v>
      </c>
      <c r="E84" s="162">
        <v>3.3954842119833799</v>
      </c>
      <c r="F84" s="162">
        <v>1.4167613816129501</v>
      </c>
      <c r="G84" s="162">
        <v>1.7911029642977001</v>
      </c>
      <c r="H84" s="162">
        <v>9.8445080144903105</v>
      </c>
      <c r="I84" s="217"/>
      <c r="J84" s="162">
        <v>1.28024326200292</v>
      </c>
      <c r="K84" s="162">
        <v>-2.90194288586977</v>
      </c>
      <c r="L84" s="217"/>
      <c r="M84" s="162">
        <f t="shared" si="6"/>
        <v>268.09257820110003</v>
      </c>
    </row>
    <row r="85" spans="1:13">
      <c r="A85" s="49">
        <v>243101</v>
      </c>
      <c r="C85" s="214">
        <v>2242.81199668821</v>
      </c>
      <c r="D85" s="162">
        <v>2.4281232282747802</v>
      </c>
      <c r="E85" s="162">
        <v>3.3398538995829399</v>
      </c>
      <c r="F85" s="162">
        <v>1.2876694971236899</v>
      </c>
      <c r="G85" s="154">
        <v>1.6482897370090399</v>
      </c>
      <c r="H85" s="154">
        <v>10.4813608886426</v>
      </c>
      <c r="I85" s="244"/>
      <c r="J85" s="154">
        <v>1.13144143350677</v>
      </c>
      <c r="K85" s="154">
        <v>-3.06937418111663</v>
      </c>
      <c r="L85" s="244"/>
      <c r="M85" s="154">
        <f t="shared" si="6"/>
        <v>282.50742014890415</v>
      </c>
    </row>
    <row r="86" spans="1:13">
      <c r="A86" s="49">
        <v>243132</v>
      </c>
      <c r="C86" s="214">
        <v>2197.3421220007199</v>
      </c>
      <c r="D86" s="162">
        <v>2.6864833004714601</v>
      </c>
      <c r="E86" s="162">
        <v>3.2530898126612202</v>
      </c>
      <c r="F86" s="162">
        <v>1.0753418553752401</v>
      </c>
      <c r="G86" s="154">
        <v>1.4712018928744499</v>
      </c>
      <c r="H86" s="154">
        <v>10.887477016500499</v>
      </c>
      <c r="I86" s="244"/>
      <c r="J86" s="154">
        <v>0.97442485391425704</v>
      </c>
      <c r="K86" s="154">
        <v>-3.0632321986223898</v>
      </c>
      <c r="L86" s="244"/>
      <c r="M86" s="154">
        <f t="shared" si="6"/>
        <v>276.82836356673687</v>
      </c>
    </row>
    <row r="87" spans="1:13">
      <c r="A87" s="49">
        <v>243162</v>
      </c>
      <c r="C87" s="214">
        <v>1975.3790358512399</v>
      </c>
      <c r="D87" s="162">
        <v>2.8412997864162199</v>
      </c>
      <c r="E87" s="162">
        <v>3.2092092530261098</v>
      </c>
      <c r="F87" s="162">
        <v>0.83590214784860595</v>
      </c>
      <c r="G87" s="154">
        <v>1.29878337160406</v>
      </c>
      <c r="H87" s="154">
        <v>11.176765413236801</v>
      </c>
      <c r="I87" s="244"/>
      <c r="J87" s="154">
        <v>0.81081924563205698</v>
      </c>
      <c r="K87" s="154">
        <v>-2.8907710312430601</v>
      </c>
      <c r="L87" s="244"/>
      <c r="M87" s="154">
        <f t="shared" si="6"/>
        <v>249.08263050472007</v>
      </c>
    </row>
    <row r="88" spans="1:13">
      <c r="A88" s="49">
        <v>243193</v>
      </c>
      <c r="C88" s="214">
        <v>1623.9400382885899</v>
      </c>
      <c r="D88" s="162">
        <v>3.12569050927722</v>
      </c>
      <c r="E88" s="162">
        <v>3.5419943559561302</v>
      </c>
      <c r="F88" s="162">
        <v>0.65139868528620004</v>
      </c>
      <c r="G88" s="154">
        <v>1.14892530313355</v>
      </c>
      <c r="H88" s="154">
        <v>11.3867474788143</v>
      </c>
      <c r="I88" s="244"/>
      <c r="J88" s="154">
        <v>0.65707270354033198</v>
      </c>
      <c r="K88" s="154">
        <v>-2.5803740993667899</v>
      </c>
      <c r="L88" s="244"/>
      <c r="M88" s="154">
        <f t="shared" si="6"/>
        <v>205.23393665315388</v>
      </c>
    </row>
    <row r="89" spans="1:13" s="72" customFormat="1">
      <c r="A89" s="79">
        <v>243223</v>
      </c>
      <c r="B89" s="25"/>
      <c r="C89" s="251">
        <v>1199.4352199391799</v>
      </c>
      <c r="D89" s="165">
        <v>3.7063854899027699</v>
      </c>
      <c r="E89" s="165">
        <v>4.2701127800822496</v>
      </c>
      <c r="F89" s="165">
        <v>0.48639618540366902</v>
      </c>
      <c r="G89" s="165">
        <v>1.0163489710040099</v>
      </c>
      <c r="H89" s="165">
        <v>11.3836910129501</v>
      </c>
      <c r="I89" s="365"/>
      <c r="J89" s="165">
        <v>0.55096513880495301</v>
      </c>
      <c r="K89" s="165">
        <v>-2.1803722054999199</v>
      </c>
      <c r="L89" s="365"/>
      <c r="M89" s="165">
        <f t="shared" si="6"/>
        <v>152.33359341397843</v>
      </c>
    </row>
    <row r="90" spans="1:13">
      <c r="A90" s="49">
        <v>243254</v>
      </c>
      <c r="C90" s="214">
        <v>784.49219512795003</v>
      </c>
      <c r="D90" s="162">
        <v>4.4675492118455402</v>
      </c>
      <c r="E90" s="162">
        <v>5.2898111315037797</v>
      </c>
      <c r="F90" s="162">
        <v>0.37417674915932497</v>
      </c>
      <c r="G90" s="162">
        <v>0.89062100526730203</v>
      </c>
      <c r="H90" s="162">
        <v>11.231351481452</v>
      </c>
      <c r="I90" s="217"/>
      <c r="J90" s="162">
        <v>0.52812464071096699</v>
      </c>
      <c r="K90" s="162">
        <v>-1.7397261431587701</v>
      </c>
      <c r="L90" s="217"/>
      <c r="M90" s="162">
        <f t="shared" si="6"/>
        <v>100.69176290059127</v>
      </c>
    </row>
    <row r="91" spans="1:13">
      <c r="A91" s="49">
        <v>243285</v>
      </c>
      <c r="C91" s="214">
        <v>463.70893748123399</v>
      </c>
      <c r="D91" s="162">
        <v>5.2721825126916997</v>
      </c>
      <c r="E91" s="162">
        <v>6.3411874358410598</v>
      </c>
      <c r="F91" s="162">
        <v>0.31473102370842498</v>
      </c>
      <c r="G91" s="162">
        <v>0.75994562015746603</v>
      </c>
      <c r="H91" s="162">
        <v>10.9173430818258</v>
      </c>
      <c r="I91" s="217"/>
      <c r="J91" s="162">
        <v>0.55382003603070395</v>
      </c>
      <c r="K91" s="162">
        <v>-1.30097129973693</v>
      </c>
      <c r="L91" s="217"/>
      <c r="M91" s="162">
        <f t="shared" si="6"/>
        <v>60.820896986469016</v>
      </c>
    </row>
    <row r="92" spans="1:13">
      <c r="A92" s="49">
        <v>243313</v>
      </c>
      <c r="C92" s="214">
        <v>229.00170516926801</v>
      </c>
      <c r="D92" s="162">
        <v>5.9430011331661197</v>
      </c>
      <c r="E92" s="162">
        <v>7.0736368132634597</v>
      </c>
      <c r="F92" s="162">
        <v>0.27111249087889</v>
      </c>
      <c r="G92" s="162">
        <v>0.63474548269672104</v>
      </c>
      <c r="H92" s="162">
        <v>10.4713595880652</v>
      </c>
      <c r="I92" s="217"/>
      <c r="J92" s="162">
        <v>0.58945265576662198</v>
      </c>
      <c r="K92" s="162">
        <v>-0.90413305647767905</v>
      </c>
      <c r="L92" s="217"/>
      <c r="M92" s="162">
        <f t="shared" si="6"/>
        <v>31.635110034578418</v>
      </c>
    </row>
    <row r="93" spans="1:13">
      <c r="A93" s="49">
        <v>243344</v>
      </c>
      <c r="C93" s="214">
        <v>63.429057008383801</v>
      </c>
      <c r="D93" s="162">
        <v>6.28815417920418</v>
      </c>
      <c r="E93" s="162">
        <v>7.3481748008782901</v>
      </c>
      <c r="F93" s="162">
        <v>0.21599121639191299</v>
      </c>
      <c r="G93" s="162">
        <v>0.53039446551099401</v>
      </c>
      <c r="H93" s="162">
        <v>9.8806632021549596</v>
      </c>
      <c r="I93" s="217"/>
      <c r="J93" s="162">
        <v>0.597922741329864</v>
      </c>
      <c r="K93" s="162">
        <v>-0.58290936963036699</v>
      </c>
      <c r="L93" s="217"/>
      <c r="M93" s="162">
        <f t="shared" si="6"/>
        <v>10.963431030527953</v>
      </c>
    </row>
    <row r="94" spans="1:13">
      <c r="A94" s="49">
        <v>243374</v>
      </c>
      <c r="C94" s="214">
        <v>-35.447038729413102</v>
      </c>
      <c r="D94" s="162">
        <v>6.17617803458013</v>
      </c>
      <c r="E94" s="162">
        <v>7.2899697114892197</v>
      </c>
      <c r="F94" s="162">
        <v>0.24825324102451199</v>
      </c>
      <c r="G94" s="162">
        <v>0.450218013961521</v>
      </c>
      <c r="H94" s="162">
        <v>9.2515303894228609</v>
      </c>
      <c r="I94" s="197"/>
      <c r="J94" s="162">
        <v>0.56124867087458796</v>
      </c>
      <c r="K94" s="162">
        <v>-0.35561637094801102</v>
      </c>
      <c r="L94" s="217"/>
      <c r="M94" s="162">
        <f t="shared" si="6"/>
        <v>-1.4781571298760352</v>
      </c>
    </row>
    <row r="95" spans="1:13">
      <c r="A95" s="49">
        <v>243405</v>
      </c>
      <c r="C95" s="214">
        <v>-74.328149073306605</v>
      </c>
      <c r="D95" s="162">
        <v>5.5852766862477701</v>
      </c>
      <c r="E95" s="154">
        <v>6.8920010953404303</v>
      </c>
      <c r="F95" s="162">
        <v>0.28898544936498899</v>
      </c>
      <c r="G95" s="162">
        <v>0.41520766950416599</v>
      </c>
      <c r="H95" s="162">
        <v>8.4314691745251196</v>
      </c>
      <c r="I95" s="186"/>
      <c r="J95" s="162">
        <v>0.50149077316744695</v>
      </c>
      <c r="K95" s="162">
        <v>-0.219947727378075</v>
      </c>
      <c r="L95" s="217"/>
      <c r="M95" s="162">
        <f t="shared" si="6"/>
        <v>-6.5542082440668459</v>
      </c>
    </row>
    <row r="96" spans="1:13">
      <c r="A96" s="49">
        <v>243435</v>
      </c>
      <c r="C96" s="214">
        <v>-51.368476813422099</v>
      </c>
      <c r="D96" s="162">
        <v>4.6171241752866496</v>
      </c>
      <c r="E96" s="162">
        <v>6.2959474103927704</v>
      </c>
      <c r="F96" s="162">
        <v>0.319943462749885</v>
      </c>
      <c r="G96" s="162">
        <v>0.433989030987872</v>
      </c>
      <c r="H96" s="162">
        <v>7.4374966063874304</v>
      </c>
      <c r="I96" s="186"/>
      <c r="J96" s="162">
        <v>0.44632931116234098</v>
      </c>
      <c r="K96" s="162">
        <v>-0.16242384719665501</v>
      </c>
      <c r="L96" s="186"/>
      <c r="M96" s="162">
        <f t="shared" si="6"/>
        <v>-3.9975088329564765</v>
      </c>
    </row>
    <row r="97" spans="1:13">
      <c r="A97" s="49">
        <v>243466</v>
      </c>
      <c r="C97" s="214">
        <v>22.587819614529899</v>
      </c>
      <c r="D97" s="162">
        <v>3.44783505075045</v>
      </c>
      <c r="E97" s="162">
        <v>5.6173486195850399</v>
      </c>
      <c r="F97" s="162">
        <v>0.30981036434439801</v>
      </c>
      <c r="G97" s="154">
        <v>0.48124516592039002</v>
      </c>
      <c r="H97" s="154">
        <v>6.2569919026927403</v>
      </c>
      <c r="I97" s="244"/>
      <c r="J97" s="154">
        <v>0.38885354212037898</v>
      </c>
      <c r="K97" s="154">
        <v>-0.158838600091017</v>
      </c>
      <c r="L97" s="244"/>
      <c r="M97" s="154">
        <f t="shared" si="6"/>
        <v>4.866383207481535</v>
      </c>
    </row>
    <row r="98" spans="1:13">
      <c r="A98" s="49">
        <v>243497</v>
      </c>
      <c r="C98" s="214">
        <v>111.14274631071901</v>
      </c>
      <c r="D98" s="162">
        <v>2.2628660111166901</v>
      </c>
      <c r="E98" s="154">
        <v>4.77786533347812</v>
      </c>
      <c r="F98" s="162">
        <v>0.23307856219291401</v>
      </c>
      <c r="G98" s="154">
        <v>0.51698211027262198</v>
      </c>
      <c r="H98" s="154">
        <v>4.8803353973038401</v>
      </c>
      <c r="I98" s="244"/>
      <c r="J98" s="154">
        <v>0.324530894068287</v>
      </c>
      <c r="K98" s="154">
        <v>-0.174623232687354</v>
      </c>
      <c r="L98" s="244"/>
      <c r="M98" s="154">
        <f t="shared" si="6"/>
        <v>15.495472673308015</v>
      </c>
    </row>
    <row r="99" spans="1:13">
      <c r="A99" s="49">
        <v>243527</v>
      </c>
      <c r="C99" s="214">
        <v>209.009110464668</v>
      </c>
      <c r="D99" s="162">
        <v>1.3067511399996099</v>
      </c>
      <c r="E99" s="154">
        <v>3.70896849063721</v>
      </c>
      <c r="F99" s="162">
        <v>0.10398002357735101</v>
      </c>
      <c r="G99" s="154">
        <v>0.51638073109114901</v>
      </c>
      <c r="H99" s="154">
        <v>3.2442483941805902</v>
      </c>
      <c r="I99" s="244"/>
      <c r="J99" s="154">
        <v>0.23889887347985</v>
      </c>
      <c r="K99" s="154">
        <v>-0.17767062450798099</v>
      </c>
      <c r="L99" s="244"/>
      <c r="M99" s="154">
        <f t="shared" si="6"/>
        <v>27.243833436640724</v>
      </c>
    </row>
    <row r="100" spans="1:13">
      <c r="A100" s="49">
        <v>243558</v>
      </c>
      <c r="C100" s="214">
        <v>344.20394535802899</v>
      </c>
      <c r="D100" s="162">
        <v>0.74890803124310401</v>
      </c>
      <c r="E100" s="162">
        <v>2.3510801837984099</v>
      </c>
      <c r="F100" s="162">
        <v>-4.74183901882907E-2</v>
      </c>
      <c r="G100" s="162">
        <v>0.484357891495663</v>
      </c>
      <c r="H100" s="162">
        <v>1.4259563471867001</v>
      </c>
      <c r="I100" s="217"/>
      <c r="J100" s="162">
        <v>0.13715293045410301</v>
      </c>
      <c r="K100" s="162">
        <v>-0.146525890903592</v>
      </c>
      <c r="L100" s="217"/>
      <c r="M100" s="162">
        <f t="shared" si="6"/>
        <v>43.644682057639379</v>
      </c>
    </row>
    <row r="101" spans="1:13" s="72" customFormat="1">
      <c r="A101" s="49">
        <v>243588</v>
      </c>
      <c r="B101" s="25"/>
      <c r="C101" s="215">
        <v>524.90506664399402</v>
      </c>
      <c r="D101" s="165">
        <v>0.52152307494347205</v>
      </c>
      <c r="E101" s="165">
        <v>0.78367030678455396</v>
      </c>
      <c r="F101" s="165">
        <v>-0.21426960985458901</v>
      </c>
      <c r="G101" s="165">
        <v>0.43265270893393998</v>
      </c>
      <c r="H101" s="165">
        <v>-0.40319056805818299</v>
      </c>
      <c r="I101" s="366"/>
      <c r="J101" s="165">
        <v>1.6930648746318298E-2</v>
      </c>
      <c r="K101" s="165">
        <v>-7.1760034193469893E-2</v>
      </c>
      <c r="L101" s="367"/>
      <c r="M101" s="165">
        <f t="shared" si="6"/>
        <v>65.746327896411998</v>
      </c>
    </row>
    <row r="102" spans="1:13">
      <c r="A102" s="49">
        <v>243619</v>
      </c>
      <c r="C102" s="214">
        <v>761.64713051964895</v>
      </c>
      <c r="D102" s="162">
        <v>0.50734422299432202</v>
      </c>
      <c r="E102" s="162">
        <v>-0.73276908172439004</v>
      </c>
      <c r="F102" s="162">
        <v>-0.36644543865186802</v>
      </c>
      <c r="G102" s="162">
        <v>0.37135651560263699</v>
      </c>
      <c r="H102" s="162">
        <v>-2.01366922010682</v>
      </c>
      <c r="I102" s="217"/>
      <c r="J102" s="162">
        <v>-0.100142515836566</v>
      </c>
      <c r="K102" s="162">
        <v>4.6036264404222899E-2</v>
      </c>
      <c r="L102" s="260"/>
      <c r="M102" s="162">
        <f t="shared" ref="M102:M125" si="7">AVERAGE(C102:K102)</f>
        <v>94.919855158291313</v>
      </c>
    </row>
    <row r="103" spans="1:13">
      <c r="A103" s="49">
        <v>243650</v>
      </c>
      <c r="C103" s="214">
        <v>1035.77261069663</v>
      </c>
      <c r="D103" s="162">
        <v>0.55131954238546999</v>
      </c>
      <c r="E103" s="162">
        <v>-2.1786197879857601</v>
      </c>
      <c r="F103" s="162">
        <v>-0.49867563138995402</v>
      </c>
      <c r="G103" s="162">
        <v>0.31112889255299703</v>
      </c>
      <c r="H103" s="162">
        <v>-3.30943916294056</v>
      </c>
      <c r="I103" s="217"/>
      <c r="J103" s="162">
        <v>-0.17220391850033101</v>
      </c>
      <c r="K103" s="162">
        <v>0.19690992947451499</v>
      </c>
      <c r="L103" s="217"/>
      <c r="M103" s="162">
        <f t="shared" si="7"/>
        <v>128.83412882002827</v>
      </c>
    </row>
    <row r="104" spans="1:13">
      <c r="A104" s="49">
        <v>243678</v>
      </c>
      <c r="C104" s="214">
        <v>1371.7796224193501</v>
      </c>
      <c r="D104" s="162">
        <v>0.55596508610058004</v>
      </c>
      <c r="E104" s="162">
        <v>-3.4537616672951401</v>
      </c>
      <c r="F104" s="162">
        <v>-0.61589473686044605</v>
      </c>
      <c r="G104" s="162">
        <v>0.256574663707409</v>
      </c>
      <c r="H104" s="162">
        <v>-4.2590038636221603</v>
      </c>
      <c r="I104" s="217"/>
      <c r="J104" s="162">
        <v>-0.219196841714587</v>
      </c>
      <c r="K104" s="162">
        <v>0.36364718379789801</v>
      </c>
      <c r="L104" s="217"/>
      <c r="M104" s="162">
        <f t="shared" si="7"/>
        <v>170.55099403043295</v>
      </c>
    </row>
    <row r="105" spans="1:13">
      <c r="A105" s="49">
        <v>243709</v>
      </c>
      <c r="C105" s="214">
        <v>1775.6939005103</v>
      </c>
      <c r="D105" s="162">
        <v>0.48348949790121898</v>
      </c>
      <c r="E105" s="162">
        <v>-4.5398431170854998</v>
      </c>
      <c r="F105" s="162">
        <v>-0.69578869986568503</v>
      </c>
      <c r="G105" s="162">
        <v>0.20860953555263301</v>
      </c>
      <c r="H105" s="162">
        <v>-4.7641499294310297</v>
      </c>
      <c r="I105" s="201"/>
      <c r="J105" s="162">
        <v>-0.26148862739738399</v>
      </c>
      <c r="K105" s="162">
        <v>0.52251054068201597</v>
      </c>
      <c r="L105" s="260"/>
      <c r="M105" s="162">
        <f t="shared" si="7"/>
        <v>220.83090496383204</v>
      </c>
    </row>
    <row r="106" spans="1:13">
      <c r="A106" s="49">
        <v>243739</v>
      </c>
      <c r="C106" s="214">
        <v>2235.9399585434198</v>
      </c>
      <c r="D106" s="162">
        <v>0.37436290417276102</v>
      </c>
      <c r="E106" s="162">
        <v>-5.6279293592766804</v>
      </c>
      <c r="F106" s="162">
        <v>-0.76692237070095304</v>
      </c>
      <c r="G106" s="162">
        <v>0.160406677903603</v>
      </c>
      <c r="H106" s="162">
        <v>-5.0623407674950904</v>
      </c>
      <c r="I106" s="217"/>
      <c r="J106" s="162">
        <v>-0.30948313990137899</v>
      </c>
      <c r="K106" s="162">
        <v>0.65400033778979805</v>
      </c>
      <c r="L106" s="217"/>
      <c r="M106" s="162">
        <f t="shared" si="7"/>
        <v>278.17025660323907</v>
      </c>
    </row>
    <row r="107" spans="1:13">
      <c r="A107" s="49">
        <v>243770</v>
      </c>
      <c r="C107" s="214">
        <v>2724.2340233904501</v>
      </c>
      <c r="D107" s="162">
        <v>0.32783100655762298</v>
      </c>
      <c r="E107" s="162">
        <v>-6.7477277055753904</v>
      </c>
      <c r="F107" s="162">
        <v>-0.824331048675083</v>
      </c>
      <c r="G107" s="162">
        <v>0.11345023344621701</v>
      </c>
      <c r="H107" s="162">
        <v>-5.2748986078279296</v>
      </c>
      <c r="I107" s="217"/>
      <c r="J107" s="162">
        <v>-0.392358528371202</v>
      </c>
      <c r="K107" s="162">
        <v>0.75240478750541195</v>
      </c>
      <c r="L107" s="217"/>
      <c r="M107" s="162">
        <f t="shared" si="7"/>
        <v>339.02354919093875</v>
      </c>
    </row>
    <row r="108" spans="1:13">
      <c r="A108" s="49">
        <v>243800</v>
      </c>
      <c r="C108" s="214">
        <v>3213.4900195013201</v>
      </c>
      <c r="D108" s="162">
        <v>0.39926319104063601</v>
      </c>
      <c r="E108" s="162">
        <v>-7.8460202922027804</v>
      </c>
      <c r="F108" s="162">
        <v>-0.84178192490214898</v>
      </c>
      <c r="G108" s="162">
        <v>6.8075970171314198E-2</v>
      </c>
      <c r="H108" s="162">
        <v>-5.44979362022438</v>
      </c>
      <c r="I108" s="217"/>
      <c r="J108" s="162">
        <v>-0.51275920150314003</v>
      </c>
      <c r="K108" s="162">
        <v>0.816902440884549</v>
      </c>
      <c r="L108" s="217"/>
      <c r="M108" s="162">
        <f t="shared" si="7"/>
        <v>400.01548825807299</v>
      </c>
    </row>
    <row r="109" spans="1:13">
      <c r="A109" s="49">
        <v>243831</v>
      </c>
      <c r="C109" s="214">
        <v>3662.4083865242001</v>
      </c>
      <c r="D109" s="162">
        <v>0.50902375719894499</v>
      </c>
      <c r="E109" s="162">
        <v>-8.9511657928584505</v>
      </c>
      <c r="F109" s="162">
        <v>-0.84684324561607804</v>
      </c>
      <c r="G109" s="162">
        <v>1.15892207275805E-2</v>
      </c>
      <c r="H109" s="162">
        <v>-5.6321228723464403</v>
      </c>
      <c r="I109" s="217"/>
      <c r="J109" s="162">
        <v>-0.62662159036670995</v>
      </c>
      <c r="K109" s="162">
        <v>0.84672089000666695</v>
      </c>
      <c r="L109" s="217"/>
      <c r="M109" s="162">
        <f t="shared" si="7"/>
        <v>455.96487086136824</v>
      </c>
    </row>
    <row r="110" spans="1:13">
      <c r="A110" s="49">
        <v>243862</v>
      </c>
      <c r="C110" s="214">
        <v>4082.9055412327298</v>
      </c>
      <c r="D110" s="162">
        <v>0.597604215521232</v>
      </c>
      <c r="E110" s="162">
        <v>-9.8586307918667</v>
      </c>
      <c r="F110" s="162">
        <v>-0.81500259429128796</v>
      </c>
      <c r="G110" s="162">
        <v>-6.3785168523719904E-2</v>
      </c>
      <c r="H110" s="162">
        <v>-5.6856969980423102</v>
      </c>
      <c r="I110" s="217"/>
      <c r="J110" s="162">
        <v>-0.71463732993325602</v>
      </c>
      <c r="K110" s="162">
        <v>0.83997543434636601</v>
      </c>
      <c r="L110" s="217"/>
      <c r="M110" s="162">
        <f t="shared" si="7"/>
        <v>508.40067099999249</v>
      </c>
    </row>
    <row r="111" spans="1:13">
      <c r="A111" s="49">
        <v>243892</v>
      </c>
      <c r="C111" s="214">
        <v>4464.9796732044697</v>
      </c>
      <c r="D111" s="162">
        <v>0.53282777092670697</v>
      </c>
      <c r="E111" s="154">
        <v>-10.177175489419</v>
      </c>
      <c r="F111" s="162">
        <v>-0.724292365693604</v>
      </c>
      <c r="G111" s="162">
        <v>-0.167909219782886</v>
      </c>
      <c r="H111" s="162">
        <v>-5.3947872670762296</v>
      </c>
      <c r="I111" s="217"/>
      <c r="J111" s="162">
        <v>-0.74251893979880101</v>
      </c>
      <c r="K111" s="162">
        <v>0.79768801213789897</v>
      </c>
      <c r="L111" s="217"/>
      <c r="M111" s="162">
        <f t="shared" si="7"/>
        <v>556.13793821322042</v>
      </c>
    </row>
    <row r="112" spans="1:13">
      <c r="A112" s="49">
        <v>243923</v>
      </c>
      <c r="C112" s="214">
        <v>4757.1705222377104</v>
      </c>
      <c r="D112" s="162">
        <v>0.23742073252454299</v>
      </c>
      <c r="E112" s="162">
        <v>-9.9166574053875394</v>
      </c>
      <c r="F112" s="162">
        <v>-0.62268441249032003</v>
      </c>
      <c r="G112" s="162">
        <v>-0.30622060220936798</v>
      </c>
      <c r="H112" s="162">
        <v>-4.9417730008738401</v>
      </c>
      <c r="I112" s="217"/>
      <c r="J112" s="162">
        <v>-0.69137923186170402</v>
      </c>
      <c r="K112" s="162">
        <v>0.72731843061055201</v>
      </c>
      <c r="L112" s="217"/>
      <c r="M112" s="162">
        <f t="shared" si="7"/>
        <v>592.70706834350278</v>
      </c>
    </row>
    <row r="113" spans="1:13" s="72" customFormat="1">
      <c r="A113" s="49">
        <v>243953</v>
      </c>
      <c r="B113" s="25"/>
      <c r="C113" s="251">
        <v>4934.14637604166</v>
      </c>
      <c r="D113" s="165">
        <v>-0.23461663436584099</v>
      </c>
      <c r="E113" s="165">
        <v>-9.01996848418041</v>
      </c>
      <c r="F113" s="165">
        <v>-0.51776853246550403</v>
      </c>
      <c r="G113" s="159">
        <v>-0.473392593010523</v>
      </c>
      <c r="H113" s="159">
        <v>-4.50003368915654</v>
      </c>
      <c r="I113" s="368"/>
      <c r="J113" s="159">
        <v>-0.56484087788103798</v>
      </c>
      <c r="K113" s="159">
        <v>0.64385656979555494</v>
      </c>
      <c r="L113" s="368"/>
      <c r="M113" s="159">
        <f t="shared" si="7"/>
        <v>614.93495147504962</v>
      </c>
    </row>
    <row r="114" spans="1:13">
      <c r="A114" s="46">
        <v>243984</v>
      </c>
      <c r="C114" s="214">
        <v>4966.1998546418399</v>
      </c>
      <c r="D114" s="162">
        <v>-0.82980092851876097</v>
      </c>
      <c r="E114" s="162">
        <v>-7.56492538453693</v>
      </c>
      <c r="F114" s="162">
        <v>-0.43270640538737798</v>
      </c>
      <c r="G114" s="154">
        <v>-0.66644771625663202</v>
      </c>
      <c r="H114" s="154">
        <v>-4.18385650431245</v>
      </c>
      <c r="I114" s="244"/>
      <c r="J114" s="154">
        <v>-0.41030737827992397</v>
      </c>
      <c r="K114" s="154">
        <v>0.56480239019884004</v>
      </c>
      <c r="L114" s="244"/>
      <c r="M114" s="154">
        <f t="shared" si="7"/>
        <v>619.08457658934321</v>
      </c>
    </row>
    <row r="115" spans="1:13">
      <c r="A115" s="49">
        <v>244015</v>
      </c>
      <c r="C115" s="214">
        <v>4801.2625940719299</v>
      </c>
      <c r="D115" s="162">
        <v>-1.50403542180669</v>
      </c>
      <c r="E115" s="162">
        <v>-5.94042891500197</v>
      </c>
      <c r="F115" s="162">
        <v>-0.40294399425153599</v>
      </c>
      <c r="G115" s="162">
        <v>-0.87064366257228099</v>
      </c>
      <c r="H115" s="162">
        <v>-4.08426193925012</v>
      </c>
      <c r="I115" s="217"/>
      <c r="J115" s="162">
        <v>-0.25633167996786099</v>
      </c>
      <c r="K115" s="162">
        <v>0.50022922063919895</v>
      </c>
      <c r="L115" s="369"/>
      <c r="M115" s="162">
        <f t="shared" si="7"/>
        <v>598.58802220996495</v>
      </c>
    </row>
    <row r="116" spans="1:13">
      <c r="A116" s="49">
        <v>244044</v>
      </c>
      <c r="C116" s="214">
        <v>4356.2152747595301</v>
      </c>
      <c r="D116" s="162">
        <v>-2.19836099595965</v>
      </c>
      <c r="E116" s="154">
        <v>-4.35420662863043</v>
      </c>
      <c r="F116" s="154">
        <v>-0.39910641841487698</v>
      </c>
      <c r="G116" s="162">
        <v>-1.06837233904609</v>
      </c>
      <c r="H116" s="162">
        <v>-4.1969212970834198</v>
      </c>
      <c r="I116" s="369"/>
      <c r="J116" s="162">
        <v>-0.126154899703699</v>
      </c>
      <c r="K116" s="162">
        <v>0.452925445577671</v>
      </c>
      <c r="L116" s="369"/>
      <c r="M116" s="162">
        <f t="shared" si="7"/>
        <v>543.04063470328379</v>
      </c>
    </row>
    <row r="117" spans="1:13">
      <c r="A117" s="49">
        <v>244075</v>
      </c>
      <c r="C117" s="214">
        <v>3528.2130794058799</v>
      </c>
      <c r="D117" s="162">
        <v>-2.8066273200396998</v>
      </c>
      <c r="E117" s="162">
        <v>-2.9617310077899002</v>
      </c>
      <c r="F117" s="162">
        <v>-0.40600033793942603</v>
      </c>
      <c r="G117" s="154">
        <v>-1.23807804079012</v>
      </c>
      <c r="H117" s="154">
        <v>-4.4760397872255497</v>
      </c>
      <c r="I117" s="244"/>
      <c r="J117" s="154">
        <v>-1.32340435963475E-2</v>
      </c>
      <c r="K117" s="154">
        <v>0.420175865052549</v>
      </c>
      <c r="L117" s="244"/>
      <c r="M117" s="154">
        <f t="shared" si="7"/>
        <v>439.59144309169392</v>
      </c>
    </row>
    <row r="118" spans="1:13">
      <c r="A118" s="49">
        <v>244105</v>
      </c>
      <c r="C118" s="319">
        <v>2248.2506790242301</v>
      </c>
      <c r="D118" s="154">
        <v>-3.2612119687832402</v>
      </c>
      <c r="E118" s="154">
        <v>-1.91372466993404</v>
      </c>
      <c r="F118" s="154">
        <v>-0.40112396262406302</v>
      </c>
      <c r="G118" s="154">
        <v>-1.36437012276064</v>
      </c>
      <c r="H118" s="154">
        <v>-4.9719237281816397</v>
      </c>
      <c r="I118" s="244"/>
      <c r="J118" s="154">
        <v>9.8557762976012098E-2</v>
      </c>
      <c r="K118" s="154">
        <v>0.40011475206871799</v>
      </c>
      <c r="L118" s="244"/>
      <c r="M118" s="154">
        <f t="shared" si="7"/>
        <v>279.6046246358739</v>
      </c>
    </row>
    <row r="119" spans="1:13">
      <c r="A119" s="49">
        <v>244136</v>
      </c>
      <c r="C119" s="319">
        <v>557.06555089876804</v>
      </c>
      <c r="D119" s="154">
        <v>-3.5221904678665199</v>
      </c>
      <c r="E119" s="154">
        <v>-1.1026599032219599</v>
      </c>
      <c r="F119" s="154">
        <v>-0.37802634463736601</v>
      </c>
      <c r="G119" s="154">
        <v>-1.44482273499776</v>
      </c>
      <c r="H119" s="154">
        <v>-5.5693031757348299</v>
      </c>
      <c r="I119" s="244"/>
      <c r="J119" s="154">
        <v>0.21658720571300999</v>
      </c>
      <c r="K119" s="154">
        <v>0.392960631694179</v>
      </c>
      <c r="L119" s="244"/>
      <c r="M119" s="154">
        <f t="shared" si="7"/>
        <v>68.207262013714612</v>
      </c>
    </row>
    <row r="120" spans="1:13">
      <c r="A120" s="49">
        <v>244166</v>
      </c>
      <c r="C120" s="319">
        <v>-1263.48266334147</v>
      </c>
      <c r="D120" s="154">
        <v>-3.5627702687595599</v>
      </c>
      <c r="E120" s="154">
        <v>-0.30818012168569098</v>
      </c>
      <c r="F120" s="154">
        <v>-0.359898193859719</v>
      </c>
      <c r="G120" s="162">
        <v>-1.4858235807556099</v>
      </c>
      <c r="H120" s="162">
        <v>-6.0935366781164397</v>
      </c>
      <c r="I120" s="217"/>
      <c r="J120" s="162">
        <v>0.31423718301917603</v>
      </c>
      <c r="K120" s="162">
        <v>0.397767114910204</v>
      </c>
      <c r="L120" s="217"/>
      <c r="M120" s="162">
        <f t="shared" si="7"/>
        <v>-159.32260848583965</v>
      </c>
    </row>
    <row r="121" spans="1:13">
      <c r="A121" s="49">
        <v>244197</v>
      </c>
      <c r="C121" s="154">
        <v>-2790.33499215034</v>
      </c>
      <c r="D121" s="154">
        <v>-3.3446252203869502</v>
      </c>
      <c r="E121" s="154">
        <v>0.61450652079735801</v>
      </c>
      <c r="F121" s="154">
        <v>-0.32484619942721599</v>
      </c>
      <c r="G121" s="162">
        <v>-1.4823719226043499</v>
      </c>
      <c r="H121" s="162">
        <v>-6.4370867592824998</v>
      </c>
      <c r="I121" s="217"/>
      <c r="J121" s="162">
        <v>0.37427701261138402</v>
      </c>
      <c r="K121" s="162">
        <v>0.40866962151689101</v>
      </c>
      <c r="L121" s="217"/>
      <c r="M121" s="162">
        <f>AVERAGE(C121:K121)</f>
        <v>-350.06580863713941</v>
      </c>
    </row>
    <row r="122" spans="1:13">
      <c r="A122" s="327">
        <v>244228</v>
      </c>
      <c r="B122" s="357"/>
      <c r="C122" s="162">
        <v>-3873.9101543582701</v>
      </c>
      <c r="D122" s="162">
        <v>-2.89617840158287</v>
      </c>
      <c r="E122" s="162">
        <v>1.80217724220056</v>
      </c>
      <c r="F122" s="162">
        <v>-0.23085690763566699</v>
      </c>
      <c r="G122" s="162">
        <v>-1.4240428157135201</v>
      </c>
      <c r="H122" s="162">
        <v>-6.4695064130873403</v>
      </c>
      <c r="I122" s="217"/>
      <c r="J122" s="162">
        <v>0.40306584937266299</v>
      </c>
      <c r="K122" s="162">
        <v>0.41665336590380397</v>
      </c>
      <c r="L122" s="217"/>
      <c r="M122" s="162">
        <f t="shared" si="7"/>
        <v>-485.28860530485161</v>
      </c>
    </row>
    <row r="123" spans="1:13">
      <c r="A123" s="327">
        <v>244258</v>
      </c>
      <c r="B123" s="357"/>
      <c r="C123" s="162">
        <v>-4545.0606941245396</v>
      </c>
      <c r="D123" s="162">
        <v>-2.3473431696404901</v>
      </c>
      <c r="E123" s="162">
        <v>3.2214486196862402</v>
      </c>
      <c r="F123" s="162">
        <v>-9.4474161216399094E-2</v>
      </c>
      <c r="G123" s="162">
        <v>-1.3070603750363801</v>
      </c>
      <c r="H123" s="162">
        <v>-6.1129098477289903</v>
      </c>
      <c r="I123" s="217"/>
      <c r="J123" s="162">
        <v>0.40846608149663899</v>
      </c>
      <c r="K123" s="162">
        <v>0.40411521465534</v>
      </c>
      <c r="L123" s="217"/>
      <c r="M123" s="162">
        <f t="shared" si="7"/>
        <v>-568.86105647029035</v>
      </c>
    </row>
    <row r="124" spans="1:13">
      <c r="A124" s="327">
        <v>244289</v>
      </c>
      <c r="B124" s="357"/>
      <c r="C124" s="162">
        <v>-4902.1898424421897</v>
      </c>
      <c r="D124" s="162">
        <v>-1.83254488164587</v>
      </c>
      <c r="E124" s="162">
        <v>4.6616833281898504</v>
      </c>
      <c r="F124" s="162">
        <v>7.9363103536226304E-2</v>
      </c>
      <c r="G124" s="162">
        <v>-1.1312225860519101</v>
      </c>
      <c r="H124" s="162">
        <v>-5.3728728433017601</v>
      </c>
      <c r="I124" s="217"/>
      <c r="J124" s="162">
        <v>0.40978447116334499</v>
      </c>
      <c r="K124" s="162">
        <v>0.35364592709194298</v>
      </c>
      <c r="L124" s="217"/>
      <c r="M124" s="162">
        <f t="shared" si="7"/>
        <v>-613.1277507404011</v>
      </c>
    </row>
    <row r="125" spans="1:13" s="72" customFormat="1">
      <c r="A125" s="49">
        <v>244319</v>
      </c>
      <c r="B125" s="358"/>
      <c r="C125" s="159">
        <v>-5041.9651070685904</v>
      </c>
      <c r="D125" s="159">
        <v>-1.46547010767843</v>
      </c>
      <c r="E125" s="159">
        <v>5.8839481661614403</v>
      </c>
      <c r="F125" s="159">
        <v>0.26435156298787799</v>
      </c>
      <c r="G125" s="159">
        <v>-0.90218106329466297</v>
      </c>
      <c r="H125" s="159">
        <v>-4.2376914589475998</v>
      </c>
      <c r="I125" s="368"/>
      <c r="J125" s="159">
        <v>0.42093598428370699</v>
      </c>
      <c r="K125" s="159">
        <v>0.25405928201283801</v>
      </c>
      <c r="L125" s="368"/>
      <c r="M125" s="159">
        <f t="shared" si="7"/>
        <v>-630.21839433788318</v>
      </c>
    </row>
    <row r="126" spans="1:13">
      <c r="A126" s="46">
        <v>244350</v>
      </c>
      <c r="C126" s="154">
        <v>-5037.3103447237099</v>
      </c>
      <c r="D126" s="154">
        <v>-1.2916283040043599</v>
      </c>
      <c r="E126" s="154">
        <v>6.2969702174051703</v>
      </c>
      <c r="F126" s="154">
        <v>0.383949072767926</v>
      </c>
      <c r="G126" s="154">
        <v>-0.63091330002812496</v>
      </c>
      <c r="H126" s="154">
        <v>-2.95031106335087</v>
      </c>
      <c r="I126" s="244"/>
      <c r="J126" s="154">
        <v>0.436700910893419</v>
      </c>
      <c r="K126" s="154">
        <v>0.10258876987946</v>
      </c>
      <c r="L126" s="244"/>
      <c r="M126" s="154">
        <f t="shared" ref="M126:M131" si="8">AVERAGE(C126:K126)</f>
        <v>-629.37037355251823</v>
      </c>
    </row>
    <row r="127" spans="1:13">
      <c r="A127" s="49">
        <v>244381</v>
      </c>
      <c r="C127" s="154">
        <v>-4904.5928989274898</v>
      </c>
      <c r="D127" s="154">
        <v>-1.2410772546845299</v>
      </c>
      <c r="E127" s="154">
        <v>5.79059340237069</v>
      </c>
      <c r="F127" s="154">
        <v>0.48277013670123797</v>
      </c>
      <c r="G127" s="154">
        <v>-0.32970219075236801</v>
      </c>
      <c r="H127" s="154">
        <v>-1.3579972923144601</v>
      </c>
      <c r="I127" s="244"/>
      <c r="J127" s="154">
        <v>0.45611488191699001</v>
      </c>
      <c r="K127" s="154">
        <v>-8.8951953675390799E-2</v>
      </c>
      <c r="L127" s="244"/>
      <c r="M127" s="154">
        <f t="shared" si="8"/>
        <v>-612.61014364974085</v>
      </c>
    </row>
    <row r="128" spans="1:13">
      <c r="A128" s="49">
        <v>244409</v>
      </c>
      <c r="C128" s="330">
        <v>-4649.8693136936499</v>
      </c>
      <c r="D128" s="330">
        <v>-1.1859041142053599</v>
      </c>
      <c r="E128" s="330">
        <v>5.3724643800978402</v>
      </c>
      <c r="F128" s="330">
        <v>0.41380375111192702</v>
      </c>
      <c r="G128" s="330">
        <v>-1.6800385761202699E-2</v>
      </c>
      <c r="H128" s="330">
        <v>0.53313190151482603</v>
      </c>
      <c r="I128" s="331"/>
      <c r="J128" s="370">
        <v>0.46519426151919802</v>
      </c>
      <c r="K128" s="330">
        <v>-0.28858750823646501</v>
      </c>
      <c r="L128" s="331"/>
      <c r="M128" s="330">
        <f t="shared" si="8"/>
        <v>-580.57200142595116</v>
      </c>
    </row>
    <row r="129" spans="1:13">
      <c r="A129" s="49">
        <v>244440</v>
      </c>
      <c r="C129" s="330">
        <v>-4241.56733091979</v>
      </c>
      <c r="D129" s="330">
        <v>-0.95881530697242801</v>
      </c>
      <c r="E129" s="330">
        <v>5.1683799245449196</v>
      </c>
      <c r="F129" s="330">
        <v>0.20351331510692799</v>
      </c>
      <c r="G129" s="330">
        <v>0.27766362940309802</v>
      </c>
      <c r="H129" s="330">
        <v>2.4251110976891899</v>
      </c>
      <c r="I129" s="331"/>
      <c r="J129" s="330">
        <v>0.45374268667046602</v>
      </c>
      <c r="K129" s="330">
        <v>-0.44730485854245899</v>
      </c>
      <c r="L129" s="331"/>
      <c r="M129" s="330">
        <f t="shared" si="8"/>
        <v>-529.30563005398642</v>
      </c>
    </row>
    <row r="130" spans="1:13">
      <c r="A130" s="49">
        <v>244470</v>
      </c>
      <c r="C130" s="380">
        <v>-3723.7865041873602</v>
      </c>
      <c r="D130" s="330">
        <v>-0.44393792171375301</v>
      </c>
      <c r="E130" s="330">
        <v>5.0592398832604903</v>
      </c>
      <c r="F130" s="330">
        <v>-5.6795861369784803E-2</v>
      </c>
      <c r="G130" s="330">
        <v>0.53611231192518904</v>
      </c>
      <c r="H130" s="330">
        <v>4.0387412163849801</v>
      </c>
      <c r="I130" s="331"/>
      <c r="J130" s="330">
        <v>0.39248378285873903</v>
      </c>
      <c r="K130" s="330">
        <v>-0.51748174444999495</v>
      </c>
      <c r="L130" s="331"/>
      <c r="M130" s="330">
        <f>AVERAGE(C130:K130)</f>
        <v>-464.34726781505805</v>
      </c>
    </row>
    <row r="131" spans="1:13">
      <c r="A131" s="49">
        <v>244501</v>
      </c>
      <c r="C131" s="380">
        <v>-3123.0771876060198</v>
      </c>
      <c r="D131" s="330">
        <v>0.312133920794678</v>
      </c>
      <c r="E131" s="330">
        <v>4.7450350629559397</v>
      </c>
      <c r="F131" s="330">
        <v>-0.28939001723214502</v>
      </c>
      <c r="G131" s="330">
        <v>0.74789361098472995</v>
      </c>
      <c r="H131" s="330">
        <v>5.1864290656818204</v>
      </c>
      <c r="I131" s="331"/>
      <c r="J131" s="330">
        <v>0.27940774267638901</v>
      </c>
      <c r="K131" s="330">
        <v>-0.47211073430789702</v>
      </c>
      <c r="L131" s="331"/>
      <c r="M131" s="330">
        <f t="shared" si="8"/>
        <v>-389.07097361930829</v>
      </c>
    </row>
    <row r="132" spans="1:13">
      <c r="A132" s="49">
        <v>244531</v>
      </c>
      <c r="C132" s="380">
        <v>-2493.72984765106</v>
      </c>
      <c r="D132" s="330">
        <v>1.09868752106164</v>
      </c>
      <c r="E132" s="330">
        <v>3.9463662668584298</v>
      </c>
      <c r="F132" s="330">
        <v>-0.46400869778739201</v>
      </c>
      <c r="G132" s="330">
        <v>0.91455831729246395</v>
      </c>
      <c r="H132" s="330">
        <v>5.6476055640628902</v>
      </c>
      <c r="I132" s="331"/>
      <c r="J132" s="330">
        <v>0.13842531010431799</v>
      </c>
      <c r="K132" s="330">
        <v>-0.33180679608320202</v>
      </c>
      <c r="L132" s="331"/>
      <c r="M132" s="330">
        <f>AVERAGE(C132:K132)</f>
        <v>-310.34750252069387</v>
      </c>
    </row>
    <row r="133" spans="1:13">
      <c r="A133" s="49">
        <v>244562</v>
      </c>
      <c r="C133" s="380">
        <v>-1894.1625236023101</v>
      </c>
      <c r="D133" s="330">
        <v>1.7527254140395001</v>
      </c>
      <c r="E133" s="330">
        <v>2.6399057315878598</v>
      </c>
      <c r="F133" s="330">
        <v>-0.55285132264443804</v>
      </c>
      <c r="G133" s="330">
        <v>1.0416794915118901</v>
      </c>
      <c r="H133" s="330">
        <v>5.3883536183614797</v>
      </c>
      <c r="I133" s="331"/>
      <c r="J133" s="330">
        <v>-1.2558385030564999E-3</v>
      </c>
      <c r="K133" s="330">
        <v>-0.143232853284703</v>
      </c>
      <c r="L133" s="331"/>
      <c r="M133" s="330">
        <f>AVERAGE(C133:K133)</f>
        <v>-235.50464992015523</v>
      </c>
    </row>
    <row r="134" spans="1:13">
      <c r="A134" s="49">
        <v>244593</v>
      </c>
      <c r="C134" s="380">
        <v>-1350.92010136248</v>
      </c>
      <c r="D134" s="330">
        <v>2.1870841136312</v>
      </c>
      <c r="E134" s="330">
        <v>1.03226835362631</v>
      </c>
      <c r="F134" s="330">
        <v>-0.57157437874404504</v>
      </c>
      <c r="G134" s="330">
        <v>1.13725249442774</v>
      </c>
      <c r="H134" s="330">
        <v>4.5093438201098497</v>
      </c>
      <c r="I134" s="331"/>
      <c r="J134" s="330">
        <v>-0.11960055135822199</v>
      </c>
      <c r="K134" s="330">
        <v>4.8125770049263099E-2</v>
      </c>
      <c r="L134" s="331"/>
      <c r="M134" s="330">
        <f>AVERAGE(C134:K134)</f>
        <v>-167.83715021759224</v>
      </c>
    </row>
    <row r="135" spans="1:13">
      <c r="A135" s="49">
        <v>244623</v>
      </c>
      <c r="C135" s="380">
        <v>-873.43698985204799</v>
      </c>
      <c r="D135" s="330">
        <v>2.4405862125697801</v>
      </c>
      <c r="E135" s="330">
        <v>-0.83414315044110798</v>
      </c>
      <c r="F135" s="330">
        <v>-0.53401743636622401</v>
      </c>
      <c r="G135" s="330">
        <v>1.21321801344492</v>
      </c>
      <c r="H135" s="330">
        <v>3.1445144065628199</v>
      </c>
      <c r="I135" s="331"/>
      <c r="J135" s="330">
        <v>-0.22028242961581701</v>
      </c>
      <c r="K135" s="330">
        <v>0.22140279768649401</v>
      </c>
      <c r="L135" s="331"/>
      <c r="M135" s="330">
        <f>AVERAGE(C135:K135)</f>
        <v>-108.5007139297759</v>
      </c>
    </row>
    <row r="136" spans="1:13">
      <c r="A136" s="49">
        <v>244654</v>
      </c>
      <c r="C136" s="330">
        <v>-443.78775082966803</v>
      </c>
      <c r="D136" s="330">
        <v>2.60289044175587</v>
      </c>
      <c r="E136" s="330">
        <v>-2.5708472012189398</v>
      </c>
      <c r="F136" s="330">
        <v>-0.44402655764604299</v>
      </c>
      <c r="G136" s="330">
        <v>1.2774238490768199</v>
      </c>
      <c r="H136" s="330">
        <v>1.55483891734626</v>
      </c>
      <c r="I136" s="331"/>
      <c r="J136" s="370">
        <v>-0.32122701613209598</v>
      </c>
      <c r="K136" s="330">
        <v>0.37472020006323098</v>
      </c>
      <c r="L136" s="331"/>
      <c r="M136" s="330">
        <f t="shared" ref="M136:M137" si="9">AVERAGE(C136:K136)</f>
        <v>-55.164247274552871</v>
      </c>
    </row>
    <row r="137" spans="1:13" s="72" customFormat="1">
      <c r="A137" s="49">
        <v>244684</v>
      </c>
      <c r="B137" s="25"/>
      <c r="C137" s="396">
        <v>-31.4854707792684</v>
      </c>
      <c r="D137" s="396">
        <v>2.7429542854734201</v>
      </c>
      <c r="E137" s="396">
        <v>-3.88865176262604</v>
      </c>
      <c r="F137" s="396">
        <v>-0.114245449397248</v>
      </c>
      <c r="G137" s="396">
        <v>1.3332458200864199</v>
      </c>
      <c r="H137" s="396">
        <v>3.1287834579362697E-2</v>
      </c>
      <c r="I137" s="397"/>
      <c r="J137" s="398">
        <v>-0.42651723475296699</v>
      </c>
      <c r="K137" s="396">
        <v>0.51783187336537795</v>
      </c>
      <c r="L137" s="397"/>
      <c r="M137" s="330">
        <f t="shared" si="9"/>
        <v>-3.9111956765675093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478BC-7558-4799-B393-1D81A1DAB21F}">
  <sheetPr>
    <tabColor rgb="FFFF0000"/>
  </sheetPr>
  <dimension ref="A1:V144"/>
  <sheetViews>
    <sheetView tabSelected="1" zoomScale="115" zoomScaleNormal="115" workbookViewId="0">
      <pane xSplit="2" ySplit="5" topLeftCell="C121" activePane="bottomRight" state="frozen"/>
      <selection pane="topRight" activeCell="C1" sqref="C1"/>
      <selection pane="bottomLeft" activeCell="A6" sqref="A6"/>
      <selection pane="bottomRight" activeCell="P141" sqref="P141"/>
    </sheetView>
  </sheetViews>
  <sheetFormatPr defaultColWidth="9.25" defaultRowHeight="15.75"/>
  <cols>
    <col min="1" max="1" width="11.875" style="1" customWidth="1"/>
    <col min="2" max="2" width="2.375" style="11" customWidth="1"/>
    <col min="3" max="8" width="11.375" style="1" customWidth="1"/>
    <col min="9" max="9" width="2.25" style="38" customWidth="1"/>
    <col min="10" max="10" width="11.375" style="1" customWidth="1"/>
    <col min="11" max="11" width="12.25" style="12" customWidth="1"/>
    <col min="12" max="12" width="2.625" style="279" customWidth="1"/>
    <col min="13" max="13" width="9.25" style="417" customWidth="1"/>
    <col min="14" max="16384" width="9.25" style="73"/>
  </cols>
  <sheetData>
    <row r="1" spans="1:16">
      <c r="A1" s="2" t="s">
        <v>6</v>
      </c>
      <c r="B1" s="3"/>
      <c r="C1" s="332">
        <f>STDEVA(C6:C137)</f>
        <v>0.76662256592514977</v>
      </c>
      <c r="D1" s="332">
        <f t="shared" ref="D1:H1" si="0">STDEVA(D6:D137)</f>
        <v>1.0222192865763264</v>
      </c>
      <c r="E1" s="332">
        <f t="shared" si="0"/>
        <v>1.1699672148027602</v>
      </c>
      <c r="F1" s="332">
        <f t="shared" si="0"/>
        <v>2.0576171126245346</v>
      </c>
      <c r="G1" s="332">
        <f t="shared" si="0"/>
        <v>1.2329425286248319</v>
      </c>
      <c r="H1" s="332">
        <f t="shared" si="0"/>
        <v>1.1611319688389006</v>
      </c>
      <c r="I1" s="333"/>
      <c r="J1" s="332">
        <f t="shared" ref="J1:K1" si="1">STDEVA(J6:J137)</f>
        <v>3.132616774062047</v>
      </c>
      <c r="K1" s="332">
        <f t="shared" si="1"/>
        <v>0.83096805655490058</v>
      </c>
      <c r="L1" s="334"/>
      <c r="M1" s="410">
        <f t="shared" ref="M1:N1" si="2">STDEVA(M6:M137)</f>
        <v>1.1369933469905082</v>
      </c>
      <c r="N1" s="332">
        <f t="shared" si="2"/>
        <v>1.33397245191259</v>
      </c>
    </row>
    <row r="2" spans="1:16">
      <c r="A2" s="2" t="s">
        <v>7</v>
      </c>
      <c r="B2" s="3"/>
      <c r="C2" s="332">
        <f>AVERAGE(C6:C137)</f>
        <v>-9.0532672804732414E-2</v>
      </c>
      <c r="D2" s="332">
        <f t="shared" ref="D2:H2" si="3">AVERAGE(D6:D137)</f>
        <v>2.9741748936869133E-2</v>
      </c>
      <c r="E2" s="332">
        <f t="shared" si="3"/>
        <v>6.1957718090842599E-2</v>
      </c>
      <c r="F2" s="332">
        <f t="shared" si="3"/>
        <v>-0.17672799425841609</v>
      </c>
      <c r="G2" s="332">
        <f t="shared" si="3"/>
        <v>-8.6381041875456241E-2</v>
      </c>
      <c r="H2" s="332">
        <f t="shared" si="3"/>
        <v>-1.7075556463663311E-2</v>
      </c>
      <c r="I2" s="333"/>
      <c r="J2" s="332">
        <f t="shared" ref="J2:K2" si="4">AVERAGE(J6:J137)</f>
        <v>-0.24398746341903474</v>
      </c>
      <c r="K2" s="332">
        <f t="shared" si="4"/>
        <v>-6.4486868833687615E-4</v>
      </c>
      <c r="L2" s="334"/>
      <c r="M2" s="410">
        <f t="shared" ref="M2:N2" si="5">AVERAGE(M6:M137)</f>
        <v>-6.5456266310240971E-2</v>
      </c>
      <c r="N2" s="332">
        <f t="shared" si="5"/>
        <v>-5.3348385757062473E-2</v>
      </c>
    </row>
    <row r="3" spans="1:16">
      <c r="A3" s="20" t="s">
        <v>9</v>
      </c>
      <c r="B3" s="4"/>
      <c r="C3" s="123">
        <v>1</v>
      </c>
      <c r="D3" s="123">
        <v>2</v>
      </c>
      <c r="E3" s="123">
        <v>3</v>
      </c>
      <c r="F3" s="123">
        <v>4</v>
      </c>
      <c r="G3" s="123">
        <v>5</v>
      </c>
      <c r="H3" s="123">
        <v>6</v>
      </c>
      <c r="I3" s="124"/>
      <c r="J3" s="123">
        <v>7</v>
      </c>
      <c r="K3" s="123">
        <v>8</v>
      </c>
      <c r="L3" s="262"/>
      <c r="M3" s="411"/>
    </row>
    <row r="4" spans="1:16">
      <c r="A4" s="20" t="s">
        <v>8</v>
      </c>
      <c r="B4" s="5"/>
      <c r="C4" s="125" t="s">
        <v>51</v>
      </c>
      <c r="D4" s="125" t="s">
        <v>39</v>
      </c>
      <c r="E4" s="125" t="s">
        <v>42</v>
      </c>
      <c r="F4" s="125" t="s">
        <v>54</v>
      </c>
      <c r="G4" s="125" t="s">
        <v>46</v>
      </c>
      <c r="H4" s="125" t="s">
        <v>49</v>
      </c>
      <c r="I4" s="126"/>
      <c r="J4" s="125" t="s">
        <v>37</v>
      </c>
      <c r="K4" s="125" t="s">
        <v>30</v>
      </c>
      <c r="L4" s="263"/>
      <c r="M4" s="411"/>
    </row>
    <row r="5" spans="1:16">
      <c r="A5" s="20" t="s">
        <v>0</v>
      </c>
      <c r="B5" s="4"/>
      <c r="C5" s="127" t="s">
        <v>38</v>
      </c>
      <c r="D5" s="127" t="s">
        <v>40</v>
      </c>
      <c r="E5" s="127" t="s">
        <v>43</v>
      </c>
      <c r="F5" s="127" t="s">
        <v>44</v>
      </c>
      <c r="G5" s="360" t="s">
        <v>47</v>
      </c>
      <c r="H5" s="127" t="s">
        <v>48</v>
      </c>
      <c r="I5" s="124"/>
      <c r="J5" s="127" t="s">
        <v>36</v>
      </c>
      <c r="K5" s="127" t="s">
        <v>31</v>
      </c>
      <c r="L5" s="264"/>
      <c r="M5" s="412" t="s">
        <v>12</v>
      </c>
      <c r="N5" s="73" t="s">
        <v>52</v>
      </c>
      <c r="P5" s="73" t="s">
        <v>12</v>
      </c>
    </row>
    <row r="6" spans="1:16">
      <c r="A6" s="46">
        <v>240697</v>
      </c>
      <c r="B6" s="7"/>
      <c r="C6" s="110">
        <f>(dhp2f_59!C6-dhp2f_59!$C$2)/dhp2f_59!$C$1</f>
        <v>0.3438005345555068</v>
      </c>
      <c r="D6" s="110">
        <f>(dhp2f_59!D6-dhp2f_59!$D$2)/dhp2f_59!$D$1</f>
        <v>-0.49791531427623464</v>
      </c>
      <c r="E6" s="110">
        <f>(dhp2f_59!E6-dhp2f_59!$E$2)/dhp2f_59!$E$1</f>
        <v>-1.0895731968831568</v>
      </c>
      <c r="F6" s="110">
        <f>(dhp2f_59!F6-dhp2f_59!$F$2)/dhp2f_59!$F$1</f>
        <v>-1.6078032625135785</v>
      </c>
      <c r="G6" s="110">
        <f>(dhp2f_59!G6-dhp2f_59!$G$2)/dhp2f_59!$G$1</f>
        <v>-2.0174867545331376</v>
      </c>
      <c r="H6" s="110">
        <f>(dhp2f_59!H6-dhp2f_59!$H$2)/dhp2f_59!$H$1</f>
        <v>-0.38744726302182242</v>
      </c>
      <c r="I6" s="111"/>
      <c r="J6" s="110">
        <f>(dhp2f_59!J6-dhp2f_59!$J$2)/dhp2f_59!$J$1</f>
        <v>-0.90586329497755003</v>
      </c>
      <c r="K6" s="110">
        <f>(dhp2f_59!K6-dhp2f_59!$K$2)/dhp2f_59!$K$1</f>
        <v>-0.51416797737263709</v>
      </c>
      <c r="L6" s="265"/>
      <c r="M6" s="413">
        <f t="shared" ref="M6:M37" si="6">AVERAGE(C6:H6,J6:K6)</f>
        <v>-0.83455706612782632</v>
      </c>
      <c r="N6" s="75">
        <f t="shared" ref="N6:N37" si="7">AVERAGE(D6:F6,H6,J6:K6)</f>
        <v>-0.83379505150749667</v>
      </c>
      <c r="P6" s="73">
        <v>-0.95436463522280701</v>
      </c>
    </row>
    <row r="7" spans="1:16">
      <c r="A7" s="49">
        <v>240728</v>
      </c>
      <c r="B7" s="8"/>
      <c r="C7" s="110">
        <f>(dhp2f_59!C7-dhp2f_59!$C$2)/dhp2f_59!$C$1</f>
        <v>0.27777846157988662</v>
      </c>
      <c r="D7" s="110">
        <f>(dhp2f_59!D7-dhp2f_59!$D$2)/dhp2f_59!$D$1</f>
        <v>-0.54727445549842235</v>
      </c>
      <c r="E7" s="110">
        <f>(dhp2f_59!E7-dhp2f_59!$E$2)/dhp2f_59!$E$1</f>
        <v>-1.0363607472463774</v>
      </c>
      <c r="F7" s="110">
        <f>(dhp2f_59!F7-dhp2f_59!$F$2)/dhp2f_59!$F$1</f>
        <v>-1.1309529143727377</v>
      </c>
      <c r="G7" s="110">
        <f>(dhp2f_59!G7-dhp2f_59!$G$2)/dhp2f_59!$G$1</f>
        <v>-1.7281172033618133</v>
      </c>
      <c r="H7" s="110">
        <f>(dhp2f_59!H7-dhp2f_59!$H$2)/dhp2f_59!$H$1</f>
        <v>-0.35884006428805487</v>
      </c>
      <c r="I7" s="111"/>
      <c r="J7" s="110">
        <f>(dhp2f_59!J7-dhp2f_59!$J$2)/dhp2f_59!$J$1</f>
        <v>-1.2029926257302557</v>
      </c>
      <c r="K7" s="110">
        <f>(dhp2f_59!K7-dhp2f_59!$K$2)/dhp2f_59!$K$1</f>
        <v>-0.54557062188381855</v>
      </c>
      <c r="L7" s="265"/>
      <c r="M7" s="413">
        <f t="shared" si="6"/>
        <v>-0.78404127135019919</v>
      </c>
      <c r="N7" s="75">
        <f t="shared" si="7"/>
        <v>-0.8036652381699444</v>
      </c>
      <c r="P7" s="73">
        <v>-0.88702877631335142</v>
      </c>
    </row>
    <row r="8" spans="1:16">
      <c r="A8" s="49">
        <v>240756</v>
      </c>
      <c r="B8" s="8"/>
      <c r="C8" s="110">
        <f>(dhp2f_59!C8-dhp2f_59!$C$2)/dhp2f_59!$C$1</f>
        <v>0.20442552927369861</v>
      </c>
      <c r="D8" s="110">
        <f>(dhp2f_59!D8-dhp2f_59!$D$2)/dhp2f_59!$D$1</f>
        <v>-0.57807783515313704</v>
      </c>
      <c r="E8" s="110">
        <f>(dhp2f_59!E8-dhp2f_59!$E$2)/dhp2f_59!$E$1</f>
        <v>-0.96074883443459236</v>
      </c>
      <c r="F8" s="110">
        <f>(dhp2f_59!F8-dhp2f_59!$F$2)/dhp2f_59!$F$1</f>
        <v>-0.75689558517352939</v>
      </c>
      <c r="G8" s="110">
        <f>(dhp2f_59!G8-dhp2f_59!$G$2)/dhp2f_59!$G$1</f>
        <v>-1.4294311433372682</v>
      </c>
      <c r="H8" s="110">
        <f>(dhp2f_59!H8-dhp2f_59!$H$2)/dhp2f_59!$H$1</f>
        <v>-0.33881480216082721</v>
      </c>
      <c r="I8" s="111"/>
      <c r="J8" s="110">
        <f>(dhp2f_59!J8-dhp2f_59!$J$2)/dhp2f_59!$J$1</f>
        <v>-1.4804336698701259</v>
      </c>
      <c r="K8" s="110">
        <f>(dhp2f_59!K8-dhp2f_59!$K$2)/dhp2f_59!$K$1</f>
        <v>-0.57473437338523814</v>
      </c>
      <c r="L8" s="265"/>
      <c r="M8" s="413">
        <f t="shared" si="6"/>
        <v>-0.73933883928012745</v>
      </c>
      <c r="N8" s="75">
        <f t="shared" si="7"/>
        <v>-0.78161751669624169</v>
      </c>
      <c r="P8" s="73">
        <v>-0.82663080104038</v>
      </c>
    </row>
    <row r="9" spans="1:16">
      <c r="A9" s="49">
        <v>240787</v>
      </c>
      <c r="B9" s="8"/>
      <c r="C9" s="110">
        <f>(dhp2f_59!C9-dhp2f_59!$C$2)/dhp2f_59!$C$1</f>
        <v>0.12054132877599305</v>
      </c>
      <c r="D9" s="110">
        <f>(dhp2f_59!D9-dhp2f_59!$D$2)/dhp2f_59!$D$1</f>
        <v>-0.57583908948585016</v>
      </c>
      <c r="E9" s="110">
        <f>(dhp2f_59!E9-dhp2f_59!$E$2)/dhp2f_59!$E$1</f>
        <v>-0.86699119655224333</v>
      </c>
      <c r="F9" s="110">
        <f>(dhp2f_59!F9-dhp2f_59!$F$2)/dhp2f_59!$F$1</f>
        <v>-0.55451773368341384</v>
      </c>
      <c r="G9" s="110">
        <f>(dhp2f_59!G9-dhp2f_59!$G$2)/dhp2f_59!$G$1</f>
        <v>-1.1404904321786471</v>
      </c>
      <c r="H9" s="110">
        <f>(dhp2f_59!H9-dhp2f_59!$H$2)/dhp2f_59!$H$1</f>
        <v>-0.32988301343836091</v>
      </c>
      <c r="I9" s="111"/>
      <c r="J9" s="110">
        <f>(dhp2f_59!J9-dhp2f_59!$J$2)/dhp2f_59!$J$1</f>
        <v>-1.6972531294253033</v>
      </c>
      <c r="K9" s="110">
        <f>(dhp2f_59!K9-dhp2f_59!$K$2)/dhp2f_59!$K$1</f>
        <v>-0.59681167427253223</v>
      </c>
      <c r="L9" s="265"/>
      <c r="M9" s="413">
        <f t="shared" si="6"/>
        <v>-0.70515561753254463</v>
      </c>
      <c r="N9" s="75">
        <f t="shared" si="7"/>
        <v>-0.77021597280961718</v>
      </c>
      <c r="P9" s="73">
        <v>-0.77924472224646357</v>
      </c>
    </row>
    <row r="10" spans="1:16">
      <c r="A10" s="49">
        <v>240817</v>
      </c>
      <c r="B10" s="8"/>
      <c r="C10" s="110">
        <f>(dhp2f_59!C10-dhp2f_59!$C$2)/dhp2f_59!$C$1</f>
        <v>3.0583651691078191E-2</v>
      </c>
      <c r="D10" s="110">
        <f>(dhp2f_59!D10-dhp2f_59!$D$2)/dhp2f_59!$D$1</f>
        <v>-0.53087824055280319</v>
      </c>
      <c r="E10" s="110">
        <f>(dhp2f_59!E10-dhp2f_59!$E$2)/dhp2f_59!$E$1</f>
        <v>-0.77277703111558316</v>
      </c>
      <c r="F10" s="110">
        <f>(dhp2f_59!F10-dhp2f_59!$F$2)/dhp2f_59!$F$1</f>
        <v>-0.54393443893850091</v>
      </c>
      <c r="G10" s="110">
        <f>(dhp2f_59!G10-dhp2f_59!$G$2)/dhp2f_59!$G$1</f>
        <v>-0.88666184730656383</v>
      </c>
      <c r="H10" s="110">
        <f>(dhp2f_59!H10-dhp2f_59!$H$2)/dhp2f_59!$H$1</f>
        <v>-0.34169771494633344</v>
      </c>
      <c r="I10" s="111"/>
      <c r="J10" s="110">
        <f>(dhp2f_59!J10-dhp2f_59!$J$2)/dhp2f_59!$J$1</f>
        <v>-1.8486975057298898</v>
      </c>
      <c r="K10" s="110">
        <f>(dhp2f_59!K10-dhp2f_59!$K$2)/dhp2f_59!$K$1</f>
        <v>-0.60963443217409052</v>
      </c>
      <c r="L10" s="265"/>
      <c r="M10" s="413">
        <f t="shared" si="6"/>
        <v>-0.68796219488408572</v>
      </c>
      <c r="N10" s="75">
        <f t="shared" si="7"/>
        <v>-0.77460322724286679</v>
      </c>
      <c r="P10" s="75">
        <v>-0.74982287446101059</v>
      </c>
    </row>
    <row r="11" spans="1:16">
      <c r="A11" s="49">
        <v>240848</v>
      </c>
      <c r="B11" s="8"/>
      <c r="C11" s="110">
        <f>(dhp2f_59!C11-dhp2f_59!$C$2)/dhp2f_59!$C$1</f>
        <v>-5.479618328833024E-2</v>
      </c>
      <c r="D11" s="110">
        <f>(dhp2f_59!D11-dhp2f_59!$D$2)/dhp2f_59!$D$1</f>
        <v>-0.46576961347483736</v>
      </c>
      <c r="E11" s="110">
        <f>(dhp2f_59!E11-dhp2f_59!$E$2)/dhp2f_59!$E$1</f>
        <v>-0.72050130540887825</v>
      </c>
      <c r="F11" s="110">
        <f>(dhp2f_59!F11-dhp2f_59!$F$2)/dhp2f_59!$F$1</f>
        <v>-0.62160542116252826</v>
      </c>
      <c r="G11" s="110">
        <f>(dhp2f_59!G11-dhp2f_59!$G$2)/dhp2f_59!$G$1</f>
        <v>-0.70299477979392844</v>
      </c>
      <c r="H11" s="110">
        <f>(dhp2f_59!H11-dhp2f_59!$H$2)/dhp2f_59!$H$1</f>
        <v>-0.38985069763733726</v>
      </c>
      <c r="I11" s="111"/>
      <c r="J11" s="110">
        <f>(dhp2f_59!J11-dhp2f_59!$J$2)/dhp2f_59!$J$1</f>
        <v>-1.9683382933640328</v>
      </c>
      <c r="K11" s="110">
        <f>(dhp2f_59!K11-dhp2f_59!$K$2)/dhp2f_59!$K$1</f>
        <v>-0.61186103848729123</v>
      </c>
      <c r="L11" s="265"/>
      <c r="M11" s="413">
        <f t="shared" si="6"/>
        <v>-0.6919646665771455</v>
      </c>
      <c r="N11" s="75">
        <f t="shared" si="7"/>
        <v>-0.79632106158915084</v>
      </c>
      <c r="P11" s="75">
        <v>-0.74459099690610731</v>
      </c>
    </row>
    <row r="12" spans="1:16">
      <c r="A12" s="49">
        <v>240878</v>
      </c>
      <c r="B12" s="8"/>
      <c r="C12" s="110">
        <f>(dhp2f_59!C12-dhp2f_59!$C$2)/dhp2f_59!$C$1</f>
        <v>-0.13266049641795308</v>
      </c>
      <c r="D12" s="110">
        <f>(dhp2f_59!D12-dhp2f_59!$D$2)/dhp2f_59!$D$1</f>
        <v>-0.40183854545941078</v>
      </c>
      <c r="E12" s="110">
        <f>(dhp2f_59!E12-dhp2f_59!$E$2)/dhp2f_59!$E$1</f>
        <v>-0.72721333459680693</v>
      </c>
      <c r="F12" s="110">
        <f>(dhp2f_59!F12-dhp2f_59!$F$2)/dhp2f_59!$F$1</f>
        <v>-0.73584027917950368</v>
      </c>
      <c r="G12" s="110">
        <f>(dhp2f_59!G12-dhp2f_59!$G$2)/dhp2f_59!$G$1</f>
        <v>-0.60818603634407697</v>
      </c>
      <c r="H12" s="110">
        <f>(dhp2f_59!H12-dhp2f_59!$H$2)/dhp2f_59!$H$1</f>
        <v>-0.48571758281304672</v>
      </c>
      <c r="I12" s="111"/>
      <c r="J12" s="110">
        <f>(dhp2f_59!J12-dhp2f_59!$J$2)/dhp2f_59!$J$1</f>
        <v>-2.0977690535028777</v>
      </c>
      <c r="K12" s="110">
        <f>(dhp2f_59!K12-dhp2f_59!$K$2)/dhp2f_59!$K$1</f>
        <v>-0.60167917268337412</v>
      </c>
      <c r="L12" s="265"/>
      <c r="M12" s="413">
        <f t="shared" si="6"/>
        <v>-0.72386306262463118</v>
      </c>
      <c r="N12" s="75">
        <f t="shared" si="7"/>
        <v>-0.84167632803917003</v>
      </c>
      <c r="P12" s="75">
        <v>-0.77029306202969394</v>
      </c>
    </row>
    <row r="13" spans="1:16">
      <c r="A13" s="49">
        <v>240909</v>
      </c>
      <c r="B13" s="8"/>
      <c r="C13" s="110">
        <f>(dhp2f_59!C13-dhp2f_59!$C$2)/dhp2f_59!$C$1</f>
        <v>-0.20282954267969672</v>
      </c>
      <c r="D13" s="110">
        <f>(dhp2f_59!D13-dhp2f_59!$D$2)/dhp2f_59!$D$1</f>
        <v>-0.35000825229214827</v>
      </c>
      <c r="E13" s="110">
        <f>(dhp2f_59!E13-dhp2f_59!$E$2)/dhp2f_59!$E$1</f>
        <v>-0.78551361289376032</v>
      </c>
      <c r="F13" s="110">
        <f>(dhp2f_59!F13-dhp2f_59!$F$2)/dhp2f_59!$F$1</f>
        <v>-0.84428175952854634</v>
      </c>
      <c r="G13" s="110">
        <f>(dhp2f_59!G13-dhp2f_59!$G$2)/dhp2f_59!$G$1</f>
        <v>-0.58786863434494629</v>
      </c>
      <c r="H13" s="110">
        <f>(dhp2f_59!H13-dhp2f_59!$H$2)/dhp2f_59!$H$1</f>
        <v>-0.59882575952912764</v>
      </c>
      <c r="I13" s="111"/>
      <c r="J13" s="110">
        <f>(dhp2f_59!J13-dhp2f_59!$J$2)/dhp2f_59!$J$1</f>
        <v>-2.2620553646409691</v>
      </c>
      <c r="K13" s="110">
        <f>(dhp2f_59!K13-dhp2f_59!$K$2)/dhp2f_59!$K$1</f>
        <v>-0.57623847630616487</v>
      </c>
      <c r="L13" s="265"/>
      <c r="M13" s="413">
        <f t="shared" si="6"/>
        <v>-0.77595267527692002</v>
      </c>
      <c r="N13" s="75">
        <f t="shared" si="7"/>
        <v>-0.90282053753178626</v>
      </c>
      <c r="P13" s="75">
        <v>-0.81762781941280083</v>
      </c>
    </row>
    <row r="14" spans="1:16">
      <c r="A14" s="49">
        <v>240940</v>
      </c>
      <c r="B14" s="8"/>
      <c r="C14" s="110">
        <f>(dhp2f_59!C14-dhp2f_59!$C$2)/dhp2f_59!$C$1</f>
        <v>-0.26306854721945755</v>
      </c>
      <c r="D14" s="110">
        <f>(dhp2f_59!D14-dhp2f_59!$D$2)/dhp2f_59!$D$1</f>
        <v>-0.31761630322606421</v>
      </c>
      <c r="E14" s="110">
        <f>(dhp2f_59!E14-dhp2f_59!$E$2)/dhp2f_59!$E$1</f>
        <v>-0.87782490887516818</v>
      </c>
      <c r="F14" s="110">
        <f>(dhp2f_59!F14-dhp2f_59!$F$2)/dhp2f_59!$F$1</f>
        <v>-0.94659915325602095</v>
      </c>
      <c r="G14" s="110">
        <f>(dhp2f_59!G14-dhp2f_59!$G$2)/dhp2f_59!$G$1</f>
        <v>-0.60398330685755297</v>
      </c>
      <c r="H14" s="110">
        <f>(dhp2f_59!H14-dhp2f_59!$H$2)/dhp2f_59!$H$1</f>
        <v>-0.71017493517756847</v>
      </c>
      <c r="I14" s="111"/>
      <c r="J14" s="110">
        <f>(dhp2f_59!J14-dhp2f_59!$J$2)/dhp2f_59!$J$1</f>
        <v>-2.4415901238552373</v>
      </c>
      <c r="K14" s="110">
        <f>(dhp2f_59!K14-dhp2f_59!$K$2)/dhp2f_59!$K$1</f>
        <v>-0.53396661192628769</v>
      </c>
      <c r="L14" s="265"/>
      <c r="M14" s="413">
        <f t="shared" si="6"/>
        <v>-0.83685298629916971</v>
      </c>
      <c r="N14" s="75">
        <f t="shared" si="7"/>
        <v>-0.97129533938605794</v>
      </c>
      <c r="P14" s="75">
        <v>-0.8753446089469179</v>
      </c>
    </row>
    <row r="15" spans="1:16">
      <c r="A15" s="49">
        <v>240970</v>
      </c>
      <c r="B15" s="8"/>
      <c r="C15" s="110">
        <f>(dhp2f_59!C15-dhp2f_59!$C$2)/dhp2f_59!$C$1</f>
        <v>-0.31553353956622782</v>
      </c>
      <c r="D15" s="110">
        <f>(dhp2f_59!D15-dhp2f_59!$D$2)/dhp2f_59!$D$1</f>
        <v>-0.30543371309593348</v>
      </c>
      <c r="E15" s="110">
        <f>(dhp2f_59!E15-dhp2f_59!$E$2)/dhp2f_59!$E$1</f>
        <v>-0.95830535925353688</v>
      </c>
      <c r="F15" s="110">
        <f>(dhp2f_59!F15-dhp2f_59!$F$2)/dhp2f_59!$F$1</f>
        <v>-1.0667160468270385</v>
      </c>
      <c r="G15" s="110">
        <f>(dhp2f_59!G15-dhp2f_59!$G$2)/dhp2f_59!$G$1</f>
        <v>-0.61935726583016915</v>
      </c>
      <c r="H15" s="110">
        <f>(dhp2f_59!H15-dhp2f_59!$H$2)/dhp2f_59!$H$1</f>
        <v>-0.80429402780550485</v>
      </c>
      <c r="I15" s="111"/>
      <c r="J15" s="110">
        <f>(dhp2f_59!J15-dhp2f_59!$J$2)/dhp2f_59!$J$1</f>
        <v>-2.588674362917776</v>
      </c>
      <c r="K15" s="110">
        <f>(dhp2f_59!K15-dhp2f_59!$K$2)/dhp2f_59!$K$1</f>
        <v>-0.47549387879745825</v>
      </c>
      <c r="L15" s="265"/>
      <c r="M15" s="413">
        <f t="shared" si="6"/>
        <v>-0.89172602426170566</v>
      </c>
      <c r="N15" s="75">
        <f t="shared" si="7"/>
        <v>-1.0331528981162079</v>
      </c>
      <c r="P15" s="75">
        <v>-0.92604195064412376</v>
      </c>
    </row>
    <row r="16" spans="1:16">
      <c r="A16" s="49">
        <v>241001</v>
      </c>
      <c r="B16" s="8"/>
      <c r="C16" s="110">
        <f>(dhp2f_59!C16-dhp2f_59!$C$2)/dhp2f_59!$C$1</f>
        <v>-0.3610033168634631</v>
      </c>
      <c r="D16" s="110">
        <f>(dhp2f_59!D16-dhp2f_59!$D$2)/dhp2f_59!$D$1</f>
        <v>-0.30669607047767511</v>
      </c>
      <c r="E16" s="110">
        <f>(dhp2f_59!E16-dhp2f_59!$E$2)/dhp2f_59!$E$1</f>
        <v>-0.96221088002221244</v>
      </c>
      <c r="F16" s="110">
        <f>(dhp2f_59!F16-dhp2f_59!$F$2)/dhp2f_59!$F$1</f>
        <v>-1.2013519888639586</v>
      </c>
      <c r="G16" s="110">
        <f>(dhp2f_59!G16-dhp2f_59!$G$2)/dhp2f_59!$G$1</f>
        <v>-0.62140634659994742</v>
      </c>
      <c r="H16" s="110">
        <f>(dhp2f_59!H16-dhp2f_59!$H$2)/dhp2f_59!$H$1</f>
        <v>-0.86415703813151623</v>
      </c>
      <c r="I16" s="111"/>
      <c r="J16" s="110">
        <f>(dhp2f_59!J16-dhp2f_59!$J$2)/dhp2f_59!$J$1</f>
        <v>-2.6401608529978269</v>
      </c>
      <c r="K16" s="110">
        <f>(dhp2f_59!K16-dhp2f_59!$K$2)/dhp2f_59!$K$1</f>
        <v>-0.40396501502828791</v>
      </c>
      <c r="L16" s="265"/>
      <c r="M16" s="413">
        <f t="shared" si="6"/>
        <v>-0.920118938623111</v>
      </c>
      <c r="N16" s="75">
        <f t="shared" si="7"/>
        <v>-1.0630903075869129</v>
      </c>
      <c r="P16" s="75">
        <v>-0.95188939831035135</v>
      </c>
    </row>
    <row r="17" spans="1:16" s="74" customFormat="1">
      <c r="A17" s="49">
        <v>241031</v>
      </c>
      <c r="B17" s="9"/>
      <c r="C17" s="112">
        <f>(dhp2f_59!C17-dhp2f_59!$C$2)/dhp2f_59!$C$1</f>
        <v>-0.39543276920674686</v>
      </c>
      <c r="D17" s="112">
        <f>(dhp2f_59!D17-dhp2f_59!$D$2)/dhp2f_59!$D$1</f>
        <v>-0.30428943954478499</v>
      </c>
      <c r="E17" s="112">
        <f>(dhp2f_59!E17-dhp2f_59!$E$2)/dhp2f_59!$E$1</f>
        <v>-0.84685259912840716</v>
      </c>
      <c r="F17" s="112">
        <f>(dhp2f_59!F17-dhp2f_59!$F$2)/dhp2f_59!$F$1</f>
        <v>-1.3277513203813192</v>
      </c>
      <c r="G17" s="112">
        <f>(dhp2f_59!G17-dhp2f_59!$G$2)/dhp2f_59!$G$1</f>
        <v>-0.60006031759344802</v>
      </c>
      <c r="H17" s="112">
        <f>(dhp2f_59!H17-dhp2f_59!$H$2)/dhp2f_59!$H$1</f>
        <v>-0.87628886361243374</v>
      </c>
      <c r="I17" s="113"/>
      <c r="J17" s="112">
        <f>(dhp2f_59!J17-dhp2f_59!$J$2)/dhp2f_59!$J$1</f>
        <v>-2.5308913639410506</v>
      </c>
      <c r="K17" s="112">
        <f>(dhp2f_59!K17-dhp2f_59!$K$2)/dhp2f_59!$K$1</f>
        <v>-0.3231475969226581</v>
      </c>
      <c r="L17" s="266"/>
      <c r="M17" s="413">
        <f t="shared" si="6"/>
        <v>-0.90058928379135617</v>
      </c>
      <c r="N17" s="75">
        <f t="shared" si="7"/>
        <v>-1.0348701972551091</v>
      </c>
      <c r="P17" s="318">
        <v>-0.93687622884720112</v>
      </c>
    </row>
    <row r="18" spans="1:16">
      <c r="A18" s="49">
        <v>241062</v>
      </c>
      <c r="B18" s="8"/>
      <c r="C18" s="110">
        <f>(dhp2f_59!C18-dhp2f_59!$C$2)/dhp2f_59!$C$1</f>
        <v>-0.41508171591903115</v>
      </c>
      <c r="D18" s="110">
        <f>(dhp2f_59!D18-dhp2f_59!$D$2)/dhp2f_59!$D$1</f>
        <v>-0.2771272345333109</v>
      </c>
      <c r="E18" s="110">
        <f>(dhp2f_59!E18-dhp2f_59!$E$2)/dhp2f_59!$E$1</f>
        <v>-0.6461140672978356</v>
      </c>
      <c r="F18" s="110">
        <f>(dhp2f_59!F18-dhp2f_59!$F$2)/dhp2f_59!$F$1</f>
        <v>-1.4012421925916343</v>
      </c>
      <c r="G18" s="110">
        <f>(dhp2f_59!G18-dhp2f_59!$G$2)/dhp2f_59!$G$1</f>
        <v>-0.56088344017137104</v>
      </c>
      <c r="H18" s="110">
        <f>(dhp2f_59!H18-dhp2f_59!$H$2)/dhp2f_59!$H$1</f>
        <v>-0.84009598275369013</v>
      </c>
      <c r="I18" s="111"/>
      <c r="J18" s="110">
        <f>(dhp2f_59!J18-dhp2f_59!$J$2)/dhp2f_59!$J$1</f>
        <v>-2.2636894794837628</v>
      </c>
      <c r="K18" s="110">
        <f>(dhp2f_59!K18-dhp2f_59!$K$2)/dhp2f_59!$K$1</f>
        <v>-0.23402702310498463</v>
      </c>
      <c r="L18" s="265"/>
      <c r="M18" s="413">
        <f t="shared" si="6"/>
        <v>-0.82978264198195262</v>
      </c>
      <c r="N18" s="75">
        <f t="shared" si="7"/>
        <v>-0.94371599662753647</v>
      </c>
      <c r="P18" s="75">
        <v>-0.87685279910266023</v>
      </c>
    </row>
    <row r="19" spans="1:16">
      <c r="A19" s="49">
        <v>241093</v>
      </c>
      <c r="B19" s="8"/>
      <c r="C19" s="110">
        <f>(dhp2f_59!C19-dhp2f_59!$C$2)/dhp2f_59!$C$1</f>
        <v>-0.42579218127624457</v>
      </c>
      <c r="D19" s="110">
        <f>(dhp2f_59!D19-dhp2f_59!$D$2)/dhp2f_59!$D$1</f>
        <v>-0.23249304538599569</v>
      </c>
      <c r="E19" s="110">
        <f>(dhp2f_59!E19-dhp2f_59!$E$2)/dhp2f_59!$E$1</f>
        <v>-0.4265875326824809</v>
      </c>
      <c r="F19" s="110">
        <f>(dhp2f_59!F19-dhp2f_59!$F$2)/dhp2f_59!$F$1</f>
        <v>-1.2870995159519718</v>
      </c>
      <c r="G19" s="110">
        <f>(dhp2f_59!G19-dhp2f_59!$G$2)/dhp2f_59!$G$1</f>
        <v>-0.50090669654139086</v>
      </c>
      <c r="H19" s="110">
        <f>(dhp2f_59!H19-dhp2f_59!$H$2)/dhp2f_59!$H$1</f>
        <v>-0.77400641205757992</v>
      </c>
      <c r="I19" s="111"/>
      <c r="J19" s="110">
        <f>(dhp2f_59!J19-dhp2f_59!$J$2)/dhp2f_59!$J$1</f>
        <v>-1.8760392929251604</v>
      </c>
      <c r="K19" s="110">
        <f>(dhp2f_59!K19-dhp2f_59!$K$2)/dhp2f_59!$K$1</f>
        <v>-0.13630932734956064</v>
      </c>
      <c r="L19" s="265"/>
      <c r="M19" s="413">
        <f t="shared" si="6"/>
        <v>-0.70740425052129807</v>
      </c>
      <c r="N19" s="75">
        <f t="shared" si="7"/>
        <v>-0.78875585439212481</v>
      </c>
      <c r="P19" s="75">
        <v>-0.76499207312464823</v>
      </c>
    </row>
    <row r="20" spans="1:16">
      <c r="A20" s="49">
        <v>241122</v>
      </c>
      <c r="B20" s="8"/>
      <c r="C20" s="110">
        <f>(dhp2f_59!C20-dhp2f_59!$C$2)/dhp2f_59!$C$1</f>
        <v>-0.43371913620347419</v>
      </c>
      <c r="D20" s="110">
        <f>(dhp2f_59!D20-dhp2f_59!$D$2)/dhp2f_59!$D$1</f>
        <v>-0.17437820285922054</v>
      </c>
      <c r="E20" s="110">
        <f>(dhp2f_59!E20-dhp2f_59!$E$2)/dhp2f_59!$E$1</f>
        <v>-0.25492647156039505</v>
      </c>
      <c r="F20" s="110">
        <f>(dhp2f_59!F20-dhp2f_59!$F$2)/dhp2f_59!$F$1</f>
        <v>-1.0811817085474196</v>
      </c>
      <c r="G20" s="110">
        <f>(dhp2f_59!G20-dhp2f_59!$G$2)/dhp2f_59!$G$1</f>
        <v>-0.42045714725399097</v>
      </c>
      <c r="H20" s="110">
        <f>(dhp2f_59!H20-dhp2f_59!$H$2)/dhp2f_59!$H$1</f>
        <v>-0.70641958956458006</v>
      </c>
      <c r="I20" s="111"/>
      <c r="J20" s="110">
        <f>(dhp2f_59!J20-dhp2f_59!$J$2)/dhp2f_59!$J$1</f>
        <v>-1.4219655726383731</v>
      </c>
      <c r="K20" s="110">
        <f>(dhp2f_59!K20-dhp2f_59!$K$2)/dhp2f_59!$K$1</f>
        <v>-3.1410334900189893E-2</v>
      </c>
      <c r="L20" s="265"/>
      <c r="M20" s="413">
        <f t="shared" si="6"/>
        <v>-0.56555727044095538</v>
      </c>
      <c r="N20" s="75">
        <f t="shared" si="7"/>
        <v>-0.61171364667836303</v>
      </c>
      <c r="P20" s="75">
        <v>-0.63094518273508249</v>
      </c>
    </row>
    <row r="21" spans="1:16">
      <c r="A21" s="49">
        <v>241153</v>
      </c>
      <c r="B21" s="8"/>
      <c r="C21" s="110">
        <f>(dhp2f_59!C21-dhp2f_59!$C$2)/dhp2f_59!$C$1</f>
        <v>-0.44029753838199803</v>
      </c>
      <c r="D21" s="110">
        <f>(dhp2f_59!D21-dhp2f_59!$D$2)/dhp2f_59!$D$1</f>
        <v>-0.10655524393089795</v>
      </c>
      <c r="E21" s="110">
        <f>(dhp2f_59!E21-dhp2f_59!$E$2)/dhp2f_59!$E$1</f>
        <v>-0.14422385215834596</v>
      </c>
      <c r="F21" s="110">
        <f>(dhp2f_59!F21-dhp2f_59!$F$2)/dhp2f_59!$F$1</f>
        <v>-0.89983894342449344</v>
      </c>
      <c r="G21" s="110">
        <f>(dhp2f_59!G21-dhp2f_59!$G$2)/dhp2f_59!$G$1</f>
        <v>-0.30773338573050923</v>
      </c>
      <c r="H21" s="110">
        <f>(dhp2f_59!H21-dhp2f_59!$H$2)/dhp2f_59!$H$1</f>
        <v>-0.65903412042204534</v>
      </c>
      <c r="I21" s="111"/>
      <c r="J21" s="110">
        <f>(dhp2f_59!J21-dhp2f_59!$J$2)/dhp2f_59!$J$1</f>
        <v>-0.98849958993602405</v>
      </c>
      <c r="K21" s="110">
        <f>(dhp2f_59!K21-dhp2f_59!$K$2)/dhp2f_59!$K$1</f>
        <v>7.4913210364096414E-2</v>
      </c>
      <c r="L21" s="265"/>
      <c r="M21" s="413">
        <f t="shared" si="6"/>
        <v>-0.43390868295252721</v>
      </c>
      <c r="N21" s="75">
        <f t="shared" si="7"/>
        <v>-0.45387308991795172</v>
      </c>
      <c r="P21" s="75">
        <v>-0.50262833157263198</v>
      </c>
    </row>
    <row r="22" spans="1:16">
      <c r="A22" s="49">
        <v>241183</v>
      </c>
      <c r="B22" s="8"/>
      <c r="C22" s="110">
        <f>(dhp2f_59!C22-dhp2f_59!$C$2)/dhp2f_59!$C$1</f>
        <v>-0.45104363021769961</v>
      </c>
      <c r="D22" s="110">
        <f>(dhp2f_59!D22-dhp2f_59!$D$2)/dhp2f_59!$D$1</f>
        <v>-4.4198862932830027E-2</v>
      </c>
      <c r="E22" s="110">
        <f>(dhp2f_59!E22-dhp2f_59!$E$2)/dhp2f_59!$E$1</f>
        <v>-7.3850803411722496E-2</v>
      </c>
      <c r="F22" s="110">
        <f>(dhp2f_59!F22-dhp2f_59!$F$2)/dhp2f_59!$F$1</f>
        <v>-0.71157445988237933</v>
      </c>
      <c r="G22" s="110">
        <f>(dhp2f_59!G22-dhp2f_59!$G$2)/dhp2f_59!$G$1</f>
        <v>-0.15781221884394367</v>
      </c>
      <c r="H22" s="110">
        <f>(dhp2f_59!H22-dhp2f_59!$H$2)/dhp2f_59!$H$1</f>
        <v>-0.63858076455615564</v>
      </c>
      <c r="I22" s="111"/>
      <c r="J22" s="110">
        <f>(dhp2f_59!J22-dhp2f_59!$J$2)/dhp2f_59!$J$1</f>
        <v>-0.65856104313417008</v>
      </c>
      <c r="K22" s="110">
        <f>(dhp2f_59!K22-dhp2f_59!$K$2)/dhp2f_59!$K$1</f>
        <v>0.17616348517566308</v>
      </c>
      <c r="L22" s="265"/>
      <c r="M22" s="413">
        <f t="shared" si="6"/>
        <v>-0.31993228722540473</v>
      </c>
      <c r="N22" s="75">
        <f t="shared" si="7"/>
        <v>-0.32510040812359908</v>
      </c>
      <c r="P22" s="75">
        <v>-0.38617855101747084</v>
      </c>
    </row>
    <row r="23" spans="1:16">
      <c r="A23" s="49">
        <v>241214</v>
      </c>
      <c r="B23" s="8"/>
      <c r="C23" s="110">
        <f>(dhp2f_59!C23-dhp2f_59!$C$2)/dhp2f_59!$C$1</f>
        <v>-0.46225604737343146</v>
      </c>
      <c r="D23" s="110">
        <f>(dhp2f_59!D23-dhp2f_59!$D$2)/dhp2f_59!$D$1</f>
        <v>8.0060780259634708E-3</v>
      </c>
      <c r="E23" s="110">
        <f>(dhp2f_59!E23-dhp2f_59!$E$2)/dhp2f_59!$E$1</f>
        <v>-2.2943019859994366E-2</v>
      </c>
      <c r="F23" s="110">
        <f>(dhp2f_59!F23-dhp2f_59!$F$2)/dhp2f_59!$F$1</f>
        <v>-0.59771088593253385</v>
      </c>
      <c r="G23" s="110">
        <f>(dhp2f_59!G23-dhp2f_59!$G$2)/dhp2f_59!$G$1</f>
        <v>3.818337248633543E-2</v>
      </c>
      <c r="H23" s="110">
        <f>(dhp2f_59!H23-dhp2f_59!$H$2)/dhp2f_59!$H$1</f>
        <v>-0.65791949227101554</v>
      </c>
      <c r="I23" s="111"/>
      <c r="J23" s="110">
        <f>(dhp2f_59!J23-dhp2f_59!$J$2)/dhp2f_59!$J$1</f>
        <v>-0.46833034361429771</v>
      </c>
      <c r="K23" s="110">
        <f>(dhp2f_59!K23-dhp2f_59!$K$2)/dhp2f_59!$K$1</f>
        <v>0.26969147875081634</v>
      </c>
      <c r="L23" s="265"/>
      <c r="M23" s="413">
        <f t="shared" si="6"/>
        <v>-0.23665985747351975</v>
      </c>
      <c r="N23" s="75">
        <f t="shared" si="7"/>
        <v>-0.24486769748351031</v>
      </c>
      <c r="P23" s="75">
        <v>-0.29714743755253908</v>
      </c>
    </row>
    <row r="24" spans="1:16">
      <c r="A24" s="49">
        <v>241244</v>
      </c>
      <c r="B24" s="8"/>
      <c r="C24" s="110">
        <f>(dhp2f_59!C24-dhp2f_59!$C$2)/dhp2f_59!$C$1</f>
        <v>-0.46811192145152575</v>
      </c>
      <c r="D24" s="110">
        <f>(dhp2f_59!D24-dhp2f_59!$D$2)/dhp2f_59!$D$1</f>
        <v>4.3430267584892789E-2</v>
      </c>
      <c r="E24" s="110">
        <f>(dhp2f_59!E24-dhp2f_59!$E$2)/dhp2f_59!$E$1</f>
        <v>3.2004096635122374E-2</v>
      </c>
      <c r="F24" s="110">
        <f>(dhp2f_59!F24-dhp2f_59!$F$2)/dhp2f_59!$F$1</f>
        <v>-0.57215328040448377</v>
      </c>
      <c r="G24" s="110">
        <f>(dhp2f_59!G24-dhp2f_59!$G$2)/dhp2f_59!$G$1</f>
        <v>0.28351105052813702</v>
      </c>
      <c r="H24" s="110">
        <f>(dhp2f_59!H24-dhp2f_59!$H$2)/dhp2f_59!$H$1</f>
        <v>-0.71017258928461247</v>
      </c>
      <c r="I24" s="111"/>
      <c r="J24" s="110">
        <f>(dhp2f_59!J24-dhp2f_59!$J$2)/dhp2f_59!$J$1</f>
        <v>-0.38134829427380879</v>
      </c>
      <c r="K24" s="110">
        <f>(dhp2f_59!K24-dhp2f_59!$K$2)/dhp2f_59!$K$1</f>
        <v>0.3554258024259756</v>
      </c>
      <c r="L24" s="265"/>
      <c r="M24" s="413">
        <f t="shared" si="6"/>
        <v>-0.17717685853003787</v>
      </c>
      <c r="N24" s="75">
        <f t="shared" si="7"/>
        <v>-0.20546899955281905</v>
      </c>
      <c r="P24" s="75">
        <v>-0.2297031206697096</v>
      </c>
    </row>
    <row r="25" spans="1:16">
      <c r="A25" s="49">
        <v>241275</v>
      </c>
      <c r="B25" s="8"/>
      <c r="C25" s="110">
        <f>(dhp2f_59!C25-dhp2f_59!$C$2)/dhp2f_59!$C$1</f>
        <v>-0.46671033068147993</v>
      </c>
      <c r="D25" s="110">
        <f>(dhp2f_59!D25-dhp2f_59!$D$2)/dhp2f_59!$D$1</f>
        <v>6.7742366860622419E-2</v>
      </c>
      <c r="E25" s="110">
        <f>(dhp2f_59!E25-dhp2f_59!$E$2)/dhp2f_59!$E$1</f>
        <v>0.12187135122940566</v>
      </c>
      <c r="F25" s="110">
        <f>(dhp2f_59!F25-dhp2f_59!$F$2)/dhp2f_59!$F$1</f>
        <v>-0.57312176470600629</v>
      </c>
      <c r="G25" s="110">
        <f>(dhp2f_59!G25-dhp2f_59!$G$2)/dhp2f_59!$G$1</f>
        <v>0.56789047526135938</v>
      </c>
      <c r="H25" s="110">
        <f>(dhp2f_59!H25-dhp2f_59!$H$2)/dhp2f_59!$H$1</f>
        <v>-0.7592886310994601</v>
      </c>
      <c r="I25" s="111"/>
      <c r="J25" s="110">
        <f>(dhp2f_59!J25-dhp2f_59!$J$2)/dhp2f_59!$J$1</f>
        <v>-0.31284792568172587</v>
      </c>
      <c r="K25" s="110">
        <f>(dhp2f_59!K25-dhp2f_59!$K$2)/dhp2f_59!$K$1</f>
        <v>0.43510620764729496</v>
      </c>
      <c r="L25" s="265"/>
      <c r="M25" s="413">
        <f t="shared" si="6"/>
        <v>-0.1149197813962487</v>
      </c>
      <c r="N25" s="75">
        <f t="shared" si="7"/>
        <v>-0.1700897326249782</v>
      </c>
      <c r="P25" s="75">
        <v>-0.15875755548518858</v>
      </c>
    </row>
    <row r="26" spans="1:16">
      <c r="A26" s="49">
        <v>241306</v>
      </c>
      <c r="B26" s="8"/>
      <c r="C26" s="110">
        <f>(dhp2f_59!C26-dhp2f_59!$C$2)/dhp2f_59!$C$1</f>
        <v>-0.45883458983096809</v>
      </c>
      <c r="D26" s="110">
        <f>(dhp2f_59!D26-dhp2f_59!$D$2)/dhp2f_59!$D$1</f>
        <v>9.0568201334223913E-2</v>
      </c>
      <c r="E26" s="110">
        <f>(dhp2f_59!E26-dhp2f_59!$E$2)/dhp2f_59!$E$1</f>
        <v>0.26249462245414384</v>
      </c>
      <c r="F26" s="110">
        <f>(dhp2f_59!F26-dhp2f_59!$F$2)/dhp2f_59!$F$1</f>
        <v>-0.5991496884672749</v>
      </c>
      <c r="G26" s="110">
        <f>(dhp2f_59!G26-dhp2f_59!$G$2)/dhp2f_59!$G$1</f>
        <v>0.86739138120085091</v>
      </c>
      <c r="H26" s="110">
        <f>(dhp2f_59!H26-dhp2f_59!$H$2)/dhp2f_59!$H$1</f>
        <v>-0.78431172174403907</v>
      </c>
      <c r="I26" s="111"/>
      <c r="J26" s="110">
        <f>(dhp2f_59!J26-dhp2f_59!$J$2)/dhp2f_59!$J$1</f>
        <v>-0.15673145646856529</v>
      </c>
      <c r="K26" s="110">
        <f>(dhp2f_59!K26-dhp2f_59!$K$2)/dhp2f_59!$K$1</f>
        <v>0.50884645880795343</v>
      </c>
      <c r="L26" s="265"/>
      <c r="M26" s="413">
        <f t="shared" si="6"/>
        <v>-3.3715849089209396E-2</v>
      </c>
      <c r="N26" s="75">
        <f t="shared" si="7"/>
        <v>-0.11304726401392634</v>
      </c>
      <c r="P26" s="75">
        <v>-6.9893891370798017E-2</v>
      </c>
    </row>
    <row r="27" spans="1:16">
      <c r="A27" s="49">
        <v>241336</v>
      </c>
      <c r="B27" s="8"/>
      <c r="C27" s="110">
        <f>(dhp2f_59!C27-dhp2f_59!$C$2)/dhp2f_59!$C$1</f>
        <v>-0.4429002396542539</v>
      </c>
      <c r="D27" s="110">
        <f>(dhp2f_59!D27-dhp2f_59!$D$2)/dhp2f_59!$D$1</f>
        <v>0.11760080136297925</v>
      </c>
      <c r="E27" s="110">
        <f>(dhp2f_59!E27-dhp2f_59!$E$2)/dhp2f_59!$E$1</f>
        <v>0.42859528395452295</v>
      </c>
      <c r="F27" s="110">
        <f>(dhp2f_59!F27-dhp2f_59!$F$2)/dhp2f_59!$F$1</f>
        <v>-0.54752118668895389</v>
      </c>
      <c r="G27" s="110">
        <f>(dhp2f_59!G27-dhp2f_59!$G$2)/dhp2f_59!$G$1</f>
        <v>1.1611955137388539</v>
      </c>
      <c r="H27" s="110">
        <f>(dhp2f_59!H27-dhp2f_59!$H$2)/dhp2f_59!$H$1</f>
        <v>-0.76722856957904428</v>
      </c>
      <c r="I27" s="111"/>
      <c r="J27" s="110">
        <f>(dhp2f_59!J27-dhp2f_59!$J$2)/dhp2f_59!$J$1</f>
        <v>0.13091350486586142</v>
      </c>
      <c r="K27" s="110">
        <f>(dhp2f_59!K27-dhp2f_59!$K$2)/dhp2f_59!$K$1</f>
        <v>0.57616757576835509</v>
      </c>
      <c r="L27" s="265"/>
      <c r="M27" s="413">
        <f t="shared" si="6"/>
        <v>8.2102835471040067E-2</v>
      </c>
      <c r="N27" s="75">
        <f t="shared" si="7"/>
        <v>-1.0245431719379916E-2</v>
      </c>
      <c r="P27" s="75">
        <v>5.4064820810146463E-2</v>
      </c>
    </row>
    <row r="28" spans="1:16">
      <c r="A28" s="49">
        <v>241367</v>
      </c>
      <c r="B28" s="8"/>
      <c r="C28" s="110">
        <f>(dhp2f_59!C28-dhp2f_59!$C$2)/dhp2f_59!$C$1</f>
        <v>-0.42581044423075648</v>
      </c>
      <c r="D28" s="110">
        <f>(dhp2f_59!D28-dhp2f_59!$D$2)/dhp2f_59!$D$1</f>
        <v>0.1567030993863657</v>
      </c>
      <c r="E28" s="110">
        <f>(dhp2f_59!E28-dhp2f_59!$E$2)/dhp2f_59!$E$1</f>
        <v>0.61457828009517912</v>
      </c>
      <c r="F28" s="110">
        <f>(dhp2f_59!F28-dhp2f_59!$F$2)/dhp2f_59!$F$1</f>
        <v>-0.33699835425842073</v>
      </c>
      <c r="G28" s="110">
        <f>(dhp2f_59!G28-dhp2f_59!$G$2)/dhp2f_59!$G$1</f>
        <v>1.4392970019420364</v>
      </c>
      <c r="H28" s="110">
        <f>(dhp2f_59!H28-dhp2f_59!$H$2)/dhp2f_59!$H$1</f>
        <v>-0.67031067356532115</v>
      </c>
      <c r="I28" s="111"/>
      <c r="J28" s="110">
        <f>(dhp2f_59!J28-dhp2f_59!$J$2)/dhp2f_59!$J$1</f>
        <v>0.53070928777171367</v>
      </c>
      <c r="K28" s="110">
        <f>(dhp2f_59!K28-dhp2f_59!$K$2)/dhp2f_59!$K$1</f>
        <v>0.63442427611981433</v>
      </c>
      <c r="L28" s="265"/>
      <c r="M28" s="413">
        <f t="shared" si="6"/>
        <v>0.24282405915757632</v>
      </c>
      <c r="N28" s="75">
        <f t="shared" si="7"/>
        <v>0.1548509859248885</v>
      </c>
      <c r="P28" s="75">
        <v>0.22273807811665808</v>
      </c>
    </row>
    <row r="29" spans="1:16" s="74" customFormat="1">
      <c r="A29" s="49">
        <v>241397</v>
      </c>
      <c r="B29" s="9"/>
      <c r="C29" s="112">
        <f>(dhp2f_59!C29-dhp2f_59!$C$2)/dhp2f_59!$C$1</f>
        <v>-0.41409974792162768</v>
      </c>
      <c r="D29" s="112">
        <f>(dhp2f_59!D29-dhp2f_59!$D$2)/dhp2f_59!$D$1</f>
        <v>0.22080304186257546</v>
      </c>
      <c r="E29" s="112">
        <f>(dhp2f_59!E29-dhp2f_59!$E$2)/dhp2f_59!$E$1</f>
        <v>0.79031566181079216</v>
      </c>
      <c r="F29" s="112">
        <f>(dhp2f_59!F29-dhp2f_59!$F$2)/dhp2f_59!$F$1</f>
        <v>1.1632717962464194E-2</v>
      </c>
      <c r="G29" s="112">
        <f>(dhp2f_59!G29-dhp2f_59!$G$2)/dhp2f_59!$G$1</f>
        <v>1.6880073504538391</v>
      </c>
      <c r="H29" s="112">
        <f>(dhp2f_59!H29-dhp2f_59!$H$2)/dhp2f_59!$H$1</f>
        <v>-0.47609349852023675</v>
      </c>
      <c r="I29" s="113"/>
      <c r="J29" s="112">
        <f>(dhp2f_59!J29-dhp2f_59!$J$2)/dhp2f_59!$J$1</f>
        <v>1.0446545954989623</v>
      </c>
      <c r="K29" s="112">
        <f>(dhp2f_59!K29-dhp2f_59!$K$2)/dhp2f_59!$K$1</f>
        <v>0.68035331252224662</v>
      </c>
      <c r="L29" s="266"/>
      <c r="M29" s="413">
        <f t="shared" si="6"/>
        <v>0.44319667920862693</v>
      </c>
      <c r="N29" s="75">
        <f t="shared" si="7"/>
        <v>0.37861097185613396</v>
      </c>
      <c r="P29" s="318">
        <v>0.42834461992133477</v>
      </c>
    </row>
    <row r="30" spans="1:16">
      <c r="A30" s="49">
        <v>241428</v>
      </c>
      <c r="B30" s="8"/>
      <c r="C30" s="110">
        <f>(dhp2f_59!C30-dhp2f_59!$C$2)/dhp2f_59!$C$1</f>
        <v>-0.40476197093283106</v>
      </c>
      <c r="D30" s="110">
        <f>(dhp2f_59!D30-dhp2f_59!$D$2)/dhp2f_59!$D$1</f>
        <v>0.30551814796151333</v>
      </c>
      <c r="E30" s="110">
        <f>(dhp2f_59!E30-dhp2f_59!$E$2)/dhp2f_59!$E$1</f>
        <v>0.93454260906275544</v>
      </c>
      <c r="F30" s="110">
        <f>(dhp2f_59!F30-dhp2f_59!$F$2)/dhp2f_59!$F$1</f>
        <v>0.4568101020321661</v>
      </c>
      <c r="G30" s="110">
        <f>(dhp2f_59!G30-dhp2f_59!$G$2)/dhp2f_59!$G$1</f>
        <v>1.8942317850323196</v>
      </c>
      <c r="H30" s="110">
        <f>(dhp2f_59!H30-dhp2f_59!$H$2)/dhp2f_59!$H$1</f>
        <v>-0.18348780071679283</v>
      </c>
      <c r="I30" s="111"/>
      <c r="J30" s="110">
        <f>(dhp2f_59!J30-dhp2f_59!$J$2)/dhp2f_59!$J$1</f>
        <v>1.6804842567108418</v>
      </c>
      <c r="K30" s="110">
        <f>(dhp2f_59!K30-dhp2f_59!$K$2)/dhp2f_59!$K$1</f>
        <v>0.7098504639264106</v>
      </c>
      <c r="L30" s="265"/>
      <c r="M30" s="413">
        <f t="shared" si="6"/>
        <v>0.67414844913454786</v>
      </c>
      <c r="N30" s="75">
        <f t="shared" si="7"/>
        <v>0.6506196298294824</v>
      </c>
      <c r="P30" s="75">
        <v>0.66114534138709058</v>
      </c>
    </row>
    <row r="31" spans="1:16">
      <c r="A31" s="49">
        <v>241459</v>
      </c>
      <c r="B31" s="8"/>
      <c r="C31" s="110">
        <f>(dhp2f_59!C31-dhp2f_59!$C$2)/dhp2f_59!$C$1</f>
        <v>-0.38919714267050387</v>
      </c>
      <c r="D31" s="110">
        <f>(dhp2f_59!D31-dhp2f_59!$D$2)/dhp2f_59!$D$1</f>
        <v>0.41912005717133199</v>
      </c>
      <c r="E31" s="110">
        <f>(dhp2f_59!E31-dhp2f_59!$E$2)/dhp2f_59!$E$1</f>
        <v>1.0759387114410688</v>
      </c>
      <c r="F31" s="110">
        <f>(dhp2f_59!F31-dhp2f_59!$F$2)/dhp2f_59!$F$1</f>
        <v>0.91368414762559291</v>
      </c>
      <c r="G31" s="110">
        <f>(dhp2f_59!G31-dhp2f_59!$G$2)/dhp2f_59!$G$1</f>
        <v>2.0468247086250262</v>
      </c>
      <c r="H31" s="110">
        <f>(dhp2f_59!H31-dhp2f_59!$H$2)/dhp2f_59!$H$1</f>
        <v>0.14533685635109037</v>
      </c>
      <c r="I31" s="111"/>
      <c r="J31" s="110">
        <f>(dhp2f_59!J31-dhp2f_59!$J$2)/dhp2f_59!$J$1</f>
        <v>2.3961814287661065</v>
      </c>
      <c r="K31" s="110">
        <f>(dhp2f_59!K31-dhp2f_59!$K$2)/dhp2f_59!$K$1</f>
        <v>0.71895455568616273</v>
      </c>
      <c r="L31" s="265"/>
      <c r="M31" s="413">
        <f t="shared" si="6"/>
        <v>0.91585541537448445</v>
      </c>
      <c r="N31" s="75">
        <f t="shared" si="7"/>
        <v>0.94486929284022558</v>
      </c>
      <c r="P31" s="75">
        <v>0.9015926183571672</v>
      </c>
    </row>
    <row r="32" spans="1:16">
      <c r="A32" s="49">
        <v>241487</v>
      </c>
      <c r="B32" s="8"/>
      <c r="C32" s="110">
        <f>(dhp2f_59!C32-dhp2f_59!$C$2)/dhp2f_59!$C$1</f>
        <v>-0.36063102909968392</v>
      </c>
      <c r="D32" s="110">
        <f>(dhp2f_59!D32-dhp2f_59!$D$2)/dhp2f_59!$D$1</f>
        <v>0.56299633747111255</v>
      </c>
      <c r="E32" s="110">
        <f>(dhp2f_59!E32-dhp2f_59!$E$2)/dhp2f_59!$E$1</f>
        <v>1.2281494904199042</v>
      </c>
      <c r="F32" s="110">
        <f>(dhp2f_59!F32-dhp2f_59!$F$2)/dhp2f_59!$F$1</f>
        <v>1.3555695218774579</v>
      </c>
      <c r="G32" s="110">
        <f>(dhp2f_59!G32-dhp2f_59!$G$2)/dhp2f_59!$G$1</f>
        <v>2.1435005626456589</v>
      </c>
      <c r="H32" s="110">
        <f>(dhp2f_59!H32-dhp2f_59!$H$2)/dhp2f_59!$H$1</f>
        <v>0.48760533234701353</v>
      </c>
      <c r="I32" s="111"/>
      <c r="J32" s="110">
        <f>(dhp2f_59!J32-dhp2f_59!$J$2)/dhp2f_59!$J$1</f>
        <v>3.1113724694592153</v>
      </c>
      <c r="K32" s="110">
        <f>(dhp2f_59!K32-dhp2f_59!$K$2)/dhp2f_59!$K$1</f>
        <v>0.7062247719519481</v>
      </c>
      <c r="L32" s="265"/>
      <c r="M32" s="413">
        <f t="shared" si="6"/>
        <v>1.1543484321340782</v>
      </c>
      <c r="N32" s="75">
        <f t="shared" si="7"/>
        <v>1.2419863205877755</v>
      </c>
      <c r="P32" s="75">
        <v>1.1386551077128362</v>
      </c>
    </row>
    <row r="33" spans="1:16">
      <c r="A33" s="49">
        <v>241518</v>
      </c>
      <c r="B33" s="8"/>
      <c r="C33" s="110">
        <f>(dhp2f_59!C33-dhp2f_59!$C$2)/dhp2f_59!$C$1</f>
        <v>-0.3176674676588967</v>
      </c>
      <c r="D33" s="110">
        <f>(dhp2f_59!D33-dhp2f_59!$D$2)/dhp2f_59!$D$1</f>
        <v>0.73423256476706855</v>
      </c>
      <c r="E33" s="110">
        <f>(dhp2f_59!E33-dhp2f_59!$E$2)/dhp2f_59!$E$1</f>
        <v>1.3943285874711016</v>
      </c>
      <c r="F33" s="110">
        <f>(dhp2f_59!F33-dhp2f_59!$F$2)/dhp2f_59!$F$1</f>
        <v>1.8601656650981777</v>
      </c>
      <c r="G33" s="110">
        <f>(dhp2f_59!G33-dhp2f_59!$G$2)/dhp2f_59!$G$1</f>
        <v>2.1761729361301367</v>
      </c>
      <c r="H33" s="110">
        <f>(dhp2f_59!H33-dhp2f_59!$H$2)/dhp2f_59!$H$1</f>
        <v>0.84219578266110973</v>
      </c>
      <c r="I33" s="111"/>
      <c r="J33" s="110">
        <f>(dhp2f_59!J33-dhp2f_59!$J$2)/dhp2f_59!$J$1</f>
        <v>3.7521069828178044</v>
      </c>
      <c r="K33" s="110">
        <f>(dhp2f_59!K33-dhp2f_59!$K$2)/dhp2f_59!$K$1</f>
        <v>0.67174530856973447</v>
      </c>
      <c r="L33" s="265"/>
      <c r="M33" s="413">
        <f t="shared" si="6"/>
        <v>1.3891600449820294</v>
      </c>
      <c r="N33" s="75">
        <f t="shared" si="7"/>
        <v>1.5424624818974992</v>
      </c>
      <c r="P33" s="75">
        <v>1.374845433966021</v>
      </c>
    </row>
    <row r="34" spans="1:16">
      <c r="A34" s="49">
        <v>241548</v>
      </c>
      <c r="B34" s="8"/>
      <c r="C34" s="110">
        <f>(dhp2f_59!C34-dhp2f_59!$C$2)/dhp2f_59!$C$1</f>
        <v>-0.26312500669122285</v>
      </c>
      <c r="D34" s="110">
        <f>(dhp2f_59!D34-dhp2f_59!$D$2)/dhp2f_59!$D$1</f>
        <v>0.9145188177622422</v>
      </c>
      <c r="E34" s="110">
        <f>(dhp2f_59!E34-dhp2f_59!$E$2)/dhp2f_59!$E$1</f>
        <v>1.5630333065458211</v>
      </c>
      <c r="F34" s="110">
        <f>(dhp2f_59!F34-dhp2f_59!$F$2)/dhp2f_59!$F$1</f>
        <v>2.3698781540785006</v>
      </c>
      <c r="G34" s="110">
        <f>(dhp2f_59!G34-dhp2f_59!$G$2)/dhp2f_59!$G$1</f>
        <v>2.1361843786242356</v>
      </c>
      <c r="H34" s="110">
        <f>(dhp2f_59!H34-dhp2f_59!$H$2)/dhp2f_59!$H$1</f>
        <v>1.2092375548765404</v>
      </c>
      <c r="I34" s="111"/>
      <c r="J34" s="110">
        <f>(dhp2f_59!J34-dhp2f_59!$J$2)/dhp2f_59!$J$1</f>
        <v>4.2602489418461129</v>
      </c>
      <c r="K34" s="110">
        <f>(dhp2f_59!K34-dhp2f_59!$K$2)/dhp2f_59!$K$1</f>
        <v>0.61947220945926851</v>
      </c>
      <c r="L34" s="265"/>
      <c r="M34" s="413">
        <f t="shared" si="6"/>
        <v>1.6011810445626873</v>
      </c>
      <c r="N34" s="75">
        <f t="shared" si="7"/>
        <v>1.8227314974280808</v>
      </c>
      <c r="P34" s="75">
        <v>1.5902560482517274</v>
      </c>
    </row>
    <row r="35" spans="1:16">
      <c r="A35" s="49">
        <v>241579</v>
      </c>
      <c r="B35" s="8"/>
      <c r="C35" s="110">
        <f>(dhp2f_59!C35-dhp2f_59!$C$2)/dhp2f_59!$C$1</f>
        <v>-0.20178263617756065</v>
      </c>
      <c r="D35" s="110">
        <f>(dhp2f_59!D35-dhp2f_59!$D$2)/dhp2f_59!$D$1</f>
        <v>1.0999096795559713</v>
      </c>
      <c r="E35" s="110">
        <f>(dhp2f_59!E35-dhp2f_59!$E$2)/dhp2f_59!$E$1</f>
        <v>1.711314407165776</v>
      </c>
      <c r="F35" s="110">
        <f>(dhp2f_59!F35-dhp2f_59!$F$2)/dhp2f_59!$F$1</f>
        <v>2.8094264004624643</v>
      </c>
      <c r="G35" s="110">
        <f>(dhp2f_59!G35-dhp2f_59!$G$2)/dhp2f_59!$G$1</f>
        <v>2.0274881730453322</v>
      </c>
      <c r="H35" s="110">
        <f>(dhp2f_59!H35-dhp2f_59!$H$2)/dhp2f_59!$H$1</f>
        <v>1.5721846723666597</v>
      </c>
      <c r="I35" s="111"/>
      <c r="J35" s="110">
        <f>(dhp2f_59!J35-dhp2f_59!$J$2)/dhp2f_59!$J$1</f>
        <v>4.6530725232484924</v>
      </c>
      <c r="K35" s="110">
        <f>(dhp2f_59!K35-dhp2f_59!$K$2)/dhp2f_59!$K$1</f>
        <v>0.5556349156312691</v>
      </c>
      <c r="L35" s="265"/>
      <c r="M35" s="413">
        <f t="shared" si="6"/>
        <v>1.7784060169123008</v>
      </c>
      <c r="N35" s="75">
        <f t="shared" si="7"/>
        <v>2.0669237664051057</v>
      </c>
      <c r="P35" s="75">
        <v>1.7701069142532389</v>
      </c>
    </row>
    <row r="36" spans="1:16">
      <c r="A36" s="49">
        <v>241609</v>
      </c>
      <c r="B36" s="8"/>
      <c r="C36" s="110">
        <f>(dhp2f_59!C36-dhp2f_59!$C$2)/dhp2f_59!$C$1</f>
        <v>-0.13798795390546295</v>
      </c>
      <c r="D36" s="110">
        <f>(dhp2f_59!D36-dhp2f_59!$D$2)/dhp2f_59!$D$1</f>
        <v>1.2755257198654759</v>
      </c>
      <c r="E36" s="110">
        <f>(dhp2f_59!E36-dhp2f_59!$E$2)/dhp2f_59!$E$1</f>
        <v>1.8215256950856495</v>
      </c>
      <c r="F36" s="110">
        <f>(dhp2f_59!F36-dhp2f_59!$F$2)/dhp2f_59!$F$1</f>
        <v>3.1558719792456387</v>
      </c>
      <c r="G36" s="110">
        <f>(dhp2f_59!G36-dhp2f_59!$G$2)/dhp2f_59!$G$1</f>
        <v>1.8726572118406197</v>
      </c>
      <c r="H36" s="110">
        <f>(dhp2f_59!H36-dhp2f_59!$H$2)/dhp2f_59!$H$1</f>
        <v>1.9059599001609036</v>
      </c>
      <c r="I36" s="111"/>
      <c r="J36" s="110">
        <f>(dhp2f_59!J36-dhp2f_59!$J$2)/dhp2f_59!$J$1</f>
        <v>4.9199467446148697</v>
      </c>
      <c r="K36" s="110">
        <f>(dhp2f_59!K36-dhp2f_59!$K$2)/dhp2f_59!$K$1</f>
        <v>0.48672157502633712</v>
      </c>
      <c r="L36" s="265"/>
      <c r="M36" s="413">
        <f t="shared" si="6"/>
        <v>1.9125276089917538</v>
      </c>
      <c r="N36" s="75">
        <f t="shared" si="7"/>
        <v>2.2609252689998125</v>
      </c>
      <c r="P36" s="75">
        <v>1.9052421164169444</v>
      </c>
    </row>
    <row r="37" spans="1:16">
      <c r="A37" s="49">
        <v>241640</v>
      </c>
      <c r="B37" s="8"/>
      <c r="C37" s="110">
        <f>(dhp2f_59!C37-dhp2f_59!$C$2)/dhp2f_59!$C$1</f>
        <v>-6.5825064979243328E-2</v>
      </c>
      <c r="D37" s="110">
        <f>(dhp2f_59!D37-dhp2f_59!$D$2)/dhp2f_59!$D$1</f>
        <v>1.4288611476722426</v>
      </c>
      <c r="E37" s="110">
        <f>(dhp2f_59!E37-dhp2f_59!$E$2)/dhp2f_59!$E$1</f>
        <v>1.9038128445324036</v>
      </c>
      <c r="F37" s="110">
        <f>(dhp2f_59!F37-dhp2f_59!$F$2)/dhp2f_59!$F$1</f>
        <v>3.3808321200890101</v>
      </c>
      <c r="G37" s="110">
        <f>(dhp2f_59!G37-dhp2f_59!$G$2)/dhp2f_59!$G$1</f>
        <v>1.6960044183586358</v>
      </c>
      <c r="H37" s="110">
        <f>(dhp2f_59!H37-dhp2f_59!$H$2)/dhp2f_59!$H$1</f>
        <v>2.1449099188755683</v>
      </c>
      <c r="I37" s="111"/>
      <c r="J37" s="110">
        <f>(dhp2f_59!J37-dhp2f_59!$J$2)/dhp2f_59!$J$1</f>
        <v>5.0597179120008455</v>
      </c>
      <c r="K37" s="110">
        <f>(dhp2f_59!K37-dhp2f_59!$K$2)/dhp2f_59!$K$1</f>
        <v>0.41800922335395702</v>
      </c>
      <c r="L37" s="265"/>
      <c r="M37" s="413">
        <f t="shared" si="6"/>
        <v>1.9957903149879272</v>
      </c>
      <c r="N37" s="75">
        <f t="shared" si="7"/>
        <v>2.3893571944206711</v>
      </c>
      <c r="P37" s="75">
        <v>1.9857626138456765</v>
      </c>
    </row>
    <row r="38" spans="1:16">
      <c r="A38" s="49">
        <v>241671</v>
      </c>
      <c r="B38" s="8"/>
      <c r="C38" s="110">
        <f>(dhp2f_59!C38-dhp2f_59!$C$2)/dhp2f_59!$C$1</f>
        <v>-7.1511057112174487E-4</v>
      </c>
      <c r="D38" s="110">
        <f>(dhp2f_59!D38-dhp2f_59!$D$2)/dhp2f_59!$D$1</f>
        <v>1.5501547497313315</v>
      </c>
      <c r="E38" s="110">
        <f>(dhp2f_59!E38-dhp2f_59!$E$2)/dhp2f_59!$E$1</f>
        <v>1.9620462687152178</v>
      </c>
      <c r="F38" s="110">
        <f>(dhp2f_59!F38-dhp2f_59!$F$2)/dhp2f_59!$F$1</f>
        <v>3.4683810640098502</v>
      </c>
      <c r="G38" s="110">
        <f>(dhp2f_59!G38-dhp2f_59!$G$2)/dhp2f_59!$G$1</f>
        <v>1.5058922531012262</v>
      </c>
      <c r="H38" s="110">
        <f>(dhp2f_59!H38-dhp2f_59!$H$2)/dhp2f_59!$H$1</f>
        <v>2.2589242873950459</v>
      </c>
      <c r="I38" s="111"/>
      <c r="J38" s="110">
        <f>(dhp2f_59!J38-dhp2f_59!$J$2)/dhp2f_59!$J$1</f>
        <v>5.0758838455664543</v>
      </c>
      <c r="K38" s="110">
        <f>(dhp2f_59!K38-dhp2f_59!$K$2)/dhp2f_59!$K$1</f>
        <v>0.3544935225622507</v>
      </c>
      <c r="L38" s="265"/>
      <c r="M38" s="413">
        <f t="shared" ref="M38:M69" si="8">AVERAGE(C38:H38,J38:K38)</f>
        <v>2.0218826100637819</v>
      </c>
      <c r="N38" s="75">
        <f t="shared" ref="N38:N69" si="9">AVERAGE(D38:F38,H38,J38:K38)</f>
        <v>2.4449806229966917</v>
      </c>
      <c r="P38" s="75">
        <v>2.0064284429194905</v>
      </c>
    </row>
    <row r="39" spans="1:16">
      <c r="A39" s="49">
        <v>241701</v>
      </c>
      <c r="B39" s="8"/>
      <c r="C39" s="110">
        <f>(dhp2f_59!C39-dhp2f_59!$C$2)/dhp2f_59!$C$1</f>
        <v>5.376958059924937E-2</v>
      </c>
      <c r="D39" s="110">
        <f>(dhp2f_59!D39-dhp2f_59!$D$2)/dhp2f_59!$D$1</f>
        <v>1.637737276919089</v>
      </c>
      <c r="E39" s="110">
        <f>(dhp2f_59!E39-dhp2f_59!$E$2)/dhp2f_59!$E$1</f>
        <v>2.0106094906388292</v>
      </c>
      <c r="F39" s="110">
        <f>(dhp2f_59!F39-dhp2f_59!$F$2)/dhp2f_59!$F$1</f>
        <v>3.4287630635861643</v>
      </c>
      <c r="G39" s="110">
        <f>(dhp2f_59!G39-dhp2f_59!$G$2)/dhp2f_59!$G$1</f>
        <v>1.302607117519986</v>
      </c>
      <c r="H39" s="110">
        <f>(dhp2f_59!H39-dhp2f_59!$H$2)/dhp2f_59!$H$1</f>
        <v>2.2822335128468967</v>
      </c>
      <c r="I39" s="111"/>
      <c r="J39" s="110">
        <f>(dhp2f_59!J39-dhp2f_59!$J$2)/dhp2f_59!$J$1</f>
        <v>4.9837363188829293</v>
      </c>
      <c r="K39" s="110">
        <f>(dhp2f_59!K39-dhp2f_59!$K$2)/dhp2f_59!$K$1</f>
        <v>0.30186417138993415</v>
      </c>
      <c r="L39" s="265"/>
      <c r="M39" s="413">
        <f t="shared" si="8"/>
        <v>2.000165066547885</v>
      </c>
      <c r="N39" s="75">
        <f t="shared" si="9"/>
        <v>2.4408239723773071</v>
      </c>
      <c r="P39" s="75">
        <v>1.9774504365462255</v>
      </c>
    </row>
    <row r="40" spans="1:16">
      <c r="A40" s="49">
        <v>241732</v>
      </c>
      <c r="B40" s="8"/>
      <c r="C40" s="110">
        <f>(dhp2f_59!C40-dhp2f_59!$C$2)/dhp2f_59!$C$1</f>
        <v>9.0108126226715324E-2</v>
      </c>
      <c r="D40" s="110">
        <f>(dhp2f_59!D40-dhp2f_59!$D$2)/dhp2f_59!$D$1</f>
        <v>1.6845242064479082</v>
      </c>
      <c r="E40" s="110">
        <f>(dhp2f_59!E40-dhp2f_59!$E$2)/dhp2f_59!$E$1</f>
        <v>2.0403988405905933</v>
      </c>
      <c r="F40" s="110">
        <f>(dhp2f_59!F40-dhp2f_59!$F$2)/dhp2f_59!$F$1</f>
        <v>3.1766252065473726</v>
      </c>
      <c r="G40" s="110">
        <f>(dhp2f_59!G40-dhp2f_59!$G$2)/dhp2f_59!$G$1</f>
        <v>1.0876690620309297</v>
      </c>
      <c r="H40" s="110">
        <f>(dhp2f_59!H40-dhp2f_59!$H$2)/dhp2f_59!$H$1</f>
        <v>2.2334597858752647</v>
      </c>
      <c r="I40" s="111"/>
      <c r="J40" s="110">
        <f>(dhp2f_59!J40-dhp2f_59!$J$2)/dhp2f_59!$J$1</f>
        <v>4.8296545728504174</v>
      </c>
      <c r="K40" s="110">
        <f>(dhp2f_59!K40-dhp2f_59!$K$2)/dhp2f_59!$K$1</f>
        <v>0.27041060411152235</v>
      </c>
      <c r="L40" s="265"/>
      <c r="M40" s="413">
        <f t="shared" si="8"/>
        <v>1.9266063005850904</v>
      </c>
      <c r="N40" s="75">
        <f t="shared" si="9"/>
        <v>2.3725122027371799</v>
      </c>
      <c r="P40" s="75">
        <v>1.8947389664029828</v>
      </c>
    </row>
    <row r="41" spans="1:16" s="74" customFormat="1">
      <c r="A41" s="49">
        <v>241762</v>
      </c>
      <c r="B41" s="9"/>
      <c r="C41" s="112">
        <f>(dhp2f_59!C41-dhp2f_59!$C$2)/dhp2f_59!$C$1</f>
        <v>9.0880615866221121E-2</v>
      </c>
      <c r="D41" s="112">
        <f>(dhp2f_59!D41-dhp2f_59!$D$2)/dhp2f_59!$D$1</f>
        <v>1.6842196563521712</v>
      </c>
      <c r="E41" s="112">
        <f>(dhp2f_59!E41-dhp2f_59!$E$2)/dhp2f_59!$E$1</f>
        <v>2.0401519149518044</v>
      </c>
      <c r="F41" s="112">
        <f>(dhp2f_59!F41-dhp2f_59!$F$2)/dhp2f_59!$F$1</f>
        <v>2.8485180161548791</v>
      </c>
      <c r="G41" s="112">
        <f>(dhp2f_59!G41-dhp2f_59!$G$2)/dhp2f_59!$G$1</f>
        <v>0.89170929955166311</v>
      </c>
      <c r="H41" s="112">
        <f>(dhp2f_59!H41-dhp2f_59!$H$2)/dhp2f_59!$H$1</f>
        <v>2.1412138143281454</v>
      </c>
      <c r="I41" s="113"/>
      <c r="J41" s="112">
        <f>(dhp2f_59!J41-dhp2f_59!$J$2)/dhp2f_59!$J$1</f>
        <v>4.6599790715904605</v>
      </c>
      <c r="K41" s="112">
        <f>(dhp2f_59!K41-dhp2f_59!$K$2)/dhp2f_59!$K$1</f>
        <v>0.26912406629045693</v>
      </c>
      <c r="L41" s="266"/>
      <c r="M41" s="413">
        <f t="shared" si="8"/>
        <v>1.8282245568857254</v>
      </c>
      <c r="N41" s="75">
        <f t="shared" si="9"/>
        <v>2.2738677566113195</v>
      </c>
      <c r="P41" s="318">
        <v>1.7883395919142673</v>
      </c>
    </row>
    <row r="42" spans="1:16">
      <c r="A42" s="49">
        <v>241793</v>
      </c>
      <c r="B42" s="8"/>
      <c r="C42" s="110">
        <f>(dhp2f_59!C42-dhp2f_59!$C$2)/dhp2f_59!$C$1</f>
        <v>7.353426203955217E-2</v>
      </c>
      <c r="D42" s="110">
        <f>(dhp2f_59!D42-dhp2f_59!$D$2)/dhp2f_59!$D$1</f>
        <v>1.6482141069692642</v>
      </c>
      <c r="E42" s="110">
        <f>(dhp2f_59!E42-dhp2f_59!$E$2)/dhp2f_59!$E$1</f>
        <v>2.0198678359721298</v>
      </c>
      <c r="F42" s="110">
        <f>(dhp2f_59!F42-dhp2f_59!$F$2)/dhp2f_59!$F$1</f>
        <v>2.6306922074976735</v>
      </c>
      <c r="G42" s="110">
        <f>(dhp2f_59!G42-dhp2f_59!$G$2)/dhp2f_59!$G$1</f>
        <v>0.74855844400524774</v>
      </c>
      <c r="H42" s="110">
        <f>(dhp2f_59!H42-dhp2f_59!$H$2)/dhp2f_59!$H$1</f>
        <v>2.0477110648170469</v>
      </c>
      <c r="I42" s="111"/>
      <c r="J42" s="110">
        <f>(dhp2f_59!J42-dhp2f_59!$J$2)/dhp2f_59!$J$1</f>
        <v>4.515807013081079</v>
      </c>
      <c r="K42" s="110">
        <f>(dhp2f_59!K42-dhp2f_59!$K$2)/dhp2f_59!$K$1</f>
        <v>0.30237236522351224</v>
      </c>
      <c r="L42" s="265"/>
      <c r="M42" s="413">
        <f t="shared" si="8"/>
        <v>1.7483446624506884</v>
      </c>
      <c r="N42" s="75">
        <f t="shared" si="9"/>
        <v>2.1941107655934506</v>
      </c>
      <c r="P42" s="75">
        <v>1.7025691382924919</v>
      </c>
    </row>
    <row r="43" spans="1:16">
      <c r="A43" s="49">
        <v>241824</v>
      </c>
      <c r="B43" s="8"/>
      <c r="C43" s="110">
        <f>(dhp2f_59!C43-dhp2f_59!$C$2)/dhp2f_59!$C$1</f>
        <v>5.4274426827236912E-2</v>
      </c>
      <c r="D43" s="110">
        <f>(dhp2f_59!D43-dhp2f_59!$D$2)/dhp2f_59!$D$1</f>
        <v>1.5904880901222602</v>
      </c>
      <c r="E43" s="110">
        <f>(dhp2f_59!E43-dhp2f_59!$E$2)/dhp2f_59!$E$1</f>
        <v>1.9912995325665246</v>
      </c>
      <c r="F43" s="110">
        <f>(dhp2f_59!F43-dhp2f_59!$F$2)/dhp2f_59!$F$1</f>
        <v>2.4955460213134848</v>
      </c>
      <c r="G43" s="110">
        <f>(dhp2f_59!G43-dhp2f_59!$G$2)/dhp2f_59!$G$1</f>
        <v>0.66696988412978953</v>
      </c>
      <c r="H43" s="110">
        <f>(dhp2f_59!H43-dhp2f_59!$H$2)/dhp2f_59!$H$1</f>
        <v>1.984199569486037</v>
      </c>
      <c r="I43" s="111"/>
      <c r="J43" s="110">
        <f>(dhp2f_59!J43-dhp2f_59!$J$2)/dhp2f_59!$J$1</f>
        <v>4.4113700017171933</v>
      </c>
      <c r="K43" s="110">
        <f>(dhp2f_59!K43-dhp2f_59!$K$2)/dhp2f_59!$K$1</f>
        <v>0.36276432391608837</v>
      </c>
      <c r="L43" s="265"/>
      <c r="M43" s="413">
        <f t="shared" si="8"/>
        <v>1.6946139812598269</v>
      </c>
      <c r="N43" s="75">
        <f t="shared" si="9"/>
        <v>2.1392779231869317</v>
      </c>
      <c r="P43" s="75">
        <v>1.6427913024543943</v>
      </c>
    </row>
    <row r="44" spans="1:16">
      <c r="A44" s="49">
        <v>241852</v>
      </c>
      <c r="B44" s="8"/>
      <c r="C44" s="110">
        <f>(dhp2f_59!C44-dhp2f_59!$C$2)/dhp2f_59!$C$1</f>
        <v>5.1186251910984415E-2</v>
      </c>
      <c r="D44" s="110">
        <f>(dhp2f_59!D44-dhp2f_59!$D$2)/dhp2f_59!$D$1</f>
        <v>1.5142470276334634</v>
      </c>
      <c r="E44" s="110">
        <f>(dhp2f_59!E44-dhp2f_59!$E$2)/dhp2f_59!$E$1</f>
        <v>1.9506642133329186</v>
      </c>
      <c r="F44" s="110">
        <f>(dhp2f_59!F44-dhp2f_59!$F$2)/dhp2f_59!$F$1</f>
        <v>2.4801385464496284</v>
      </c>
      <c r="G44" s="110">
        <f>(dhp2f_59!G44-dhp2f_59!$G$2)/dhp2f_59!$G$1</f>
        <v>0.62572999124264472</v>
      </c>
      <c r="H44" s="110">
        <f>(dhp2f_59!H44-dhp2f_59!$H$2)/dhp2f_59!$H$1</f>
        <v>1.9445791846342144</v>
      </c>
      <c r="I44" s="111"/>
      <c r="J44" s="110">
        <f>(dhp2f_59!J44-dhp2f_59!$J$2)/dhp2f_59!$J$1</f>
        <v>4.3275265591965635</v>
      </c>
      <c r="K44" s="110">
        <f>(dhp2f_59!K44-dhp2f_59!$K$2)/dhp2f_59!$K$1</f>
        <v>0.43366598490711433</v>
      </c>
      <c r="L44" s="265"/>
      <c r="M44" s="413">
        <f t="shared" si="8"/>
        <v>1.6659672199134414</v>
      </c>
      <c r="N44" s="75">
        <f t="shared" si="9"/>
        <v>2.1084702526923169</v>
      </c>
      <c r="P44" s="75">
        <v>1.6101672148986503</v>
      </c>
    </row>
    <row r="45" spans="1:16">
      <c r="A45" s="49">
        <v>241883</v>
      </c>
      <c r="B45" s="8"/>
      <c r="C45" s="110">
        <f>(dhp2f_59!C45-dhp2f_59!$C$2)/dhp2f_59!$C$1</f>
        <v>5.985548608372631E-2</v>
      </c>
      <c r="D45" s="110">
        <f>(dhp2f_59!D45-dhp2f_59!$D$2)/dhp2f_59!$D$1</f>
        <v>1.4299498016225025</v>
      </c>
      <c r="E45" s="110">
        <f>(dhp2f_59!E45-dhp2f_59!$E$2)/dhp2f_59!$E$1</f>
        <v>1.878996605098374</v>
      </c>
      <c r="F45" s="110">
        <f>(dhp2f_59!F45-dhp2f_59!$F$2)/dhp2f_59!$F$1</f>
        <v>2.5671263898173846</v>
      </c>
      <c r="G45" s="110">
        <f>(dhp2f_59!G45-dhp2f_59!$G$2)/dhp2f_59!$G$1</f>
        <v>0.59027020047714251</v>
      </c>
      <c r="H45" s="110">
        <f>(dhp2f_59!H45-dhp2f_59!$H$2)/dhp2f_59!$H$1</f>
        <v>1.8857739834314324</v>
      </c>
      <c r="I45" s="111"/>
      <c r="J45" s="110">
        <f>(dhp2f_59!J45-dhp2f_59!$J$2)/dhp2f_59!$J$1</f>
        <v>4.2390205014444309</v>
      </c>
      <c r="K45" s="110">
        <f>(dhp2f_59!K45-dhp2f_59!$K$2)/dhp2f_59!$K$1</f>
        <v>0.49682186177563159</v>
      </c>
      <c r="L45" s="265"/>
      <c r="M45" s="413">
        <f t="shared" si="8"/>
        <v>1.643476853718828</v>
      </c>
      <c r="N45" s="75">
        <f t="shared" si="9"/>
        <v>2.0829481905316256</v>
      </c>
      <c r="P45" s="75">
        <v>1.5881174800823694</v>
      </c>
    </row>
    <row r="46" spans="1:16">
      <c r="A46" s="49">
        <v>241913</v>
      </c>
      <c r="B46" s="8"/>
      <c r="C46" s="110">
        <f>(dhp2f_59!C46-dhp2f_59!$C$2)/dhp2f_59!$C$1</f>
        <v>6.8353889733770837E-2</v>
      </c>
      <c r="D46" s="110">
        <f>(dhp2f_59!D46-dhp2f_59!$D$2)/dhp2f_59!$D$1</f>
        <v>1.3497063519525039</v>
      </c>
      <c r="E46" s="110">
        <f>(dhp2f_59!E46-dhp2f_59!$E$2)/dhp2f_59!$E$1</f>
        <v>1.7777287118674476</v>
      </c>
      <c r="F46" s="110">
        <f>(dhp2f_59!F46-dhp2f_59!$F$2)/dhp2f_59!$F$1</f>
        <v>2.6414644650502423</v>
      </c>
      <c r="G46" s="110">
        <f>(dhp2f_59!G46-dhp2f_59!$G$2)/dhp2f_59!$G$1</f>
        <v>0.53571272390693125</v>
      </c>
      <c r="H46" s="110">
        <f>(dhp2f_59!H46-dhp2f_59!$H$2)/dhp2f_59!$H$1</f>
        <v>1.7662291302167814</v>
      </c>
      <c r="I46" s="111"/>
      <c r="J46" s="110">
        <f>(dhp2f_59!J46-dhp2f_59!$J$2)/dhp2f_59!$J$1</f>
        <v>4.1408660290169461</v>
      </c>
      <c r="K46" s="110">
        <f>(dhp2f_59!K46-dhp2f_59!$K$2)/dhp2f_59!$K$1</f>
        <v>0.54331259114529318</v>
      </c>
      <c r="L46" s="265"/>
      <c r="M46" s="413">
        <f t="shared" si="8"/>
        <v>1.6029217366112394</v>
      </c>
      <c r="N46" s="75">
        <f t="shared" si="9"/>
        <v>2.036551213208202</v>
      </c>
      <c r="P46" s="75">
        <v>1.5503332379578576</v>
      </c>
    </row>
    <row r="47" spans="1:16">
      <c r="A47" s="49">
        <v>241944</v>
      </c>
      <c r="B47" s="8"/>
      <c r="C47" s="110">
        <f>(dhp2f_59!C47-dhp2f_59!$C$2)/dhp2f_59!$C$1</f>
        <v>6.8331155335808358E-2</v>
      </c>
      <c r="D47" s="110">
        <f>(dhp2f_59!D47-dhp2f_59!$D$2)/dhp2f_59!$D$1</f>
        <v>1.2644554556779886</v>
      </c>
      <c r="E47" s="110">
        <f>(dhp2f_59!E47-dhp2f_59!$E$2)/dhp2f_59!$E$1</f>
        <v>1.6432061707823105</v>
      </c>
      <c r="F47" s="110">
        <f>(dhp2f_59!F47-dhp2f_59!$F$2)/dhp2f_59!$F$1</f>
        <v>2.6910529507591865</v>
      </c>
      <c r="G47" s="110">
        <f>(dhp2f_59!G47-dhp2f_59!$G$2)/dhp2f_59!$G$1</f>
        <v>0.45593863850965644</v>
      </c>
      <c r="H47" s="110">
        <f>(dhp2f_59!H47-dhp2f_59!$H$2)/dhp2f_59!$H$1</f>
        <v>1.5854521386255027</v>
      </c>
      <c r="I47" s="111"/>
      <c r="J47" s="110">
        <f>(dhp2f_59!J47-dhp2f_59!$J$2)/dhp2f_59!$J$1</f>
        <v>3.9933065087491748</v>
      </c>
      <c r="K47" s="110">
        <f>(dhp2f_59!K47-dhp2f_59!$K$2)/dhp2f_59!$K$1</f>
        <v>0.57196496240321149</v>
      </c>
      <c r="L47" s="265"/>
      <c r="M47" s="413">
        <f t="shared" si="8"/>
        <v>1.534213497605355</v>
      </c>
      <c r="N47" s="75">
        <f t="shared" si="9"/>
        <v>1.9582396978328955</v>
      </c>
      <c r="P47" s="75">
        <v>1.4849497744150522</v>
      </c>
    </row>
    <row r="48" spans="1:16">
      <c r="A48" s="49">
        <v>241974</v>
      </c>
      <c r="B48" s="8"/>
      <c r="C48" s="110">
        <f>(dhp2f_59!C48-dhp2f_59!$C$2)/dhp2f_59!$C$1</f>
        <v>6.4123440351467553E-2</v>
      </c>
      <c r="D48" s="110">
        <f>(dhp2f_59!D48-dhp2f_59!$D$2)/dhp2f_59!$D$1</f>
        <v>1.1759544424382722</v>
      </c>
      <c r="E48" s="110">
        <f>(dhp2f_59!E48-dhp2f_59!$E$2)/dhp2f_59!$E$1</f>
        <v>1.4665561676045076</v>
      </c>
      <c r="F48" s="110">
        <f>(dhp2f_59!F48-dhp2f_59!$F$2)/dhp2f_59!$F$1</f>
        <v>2.6583917070416025</v>
      </c>
      <c r="G48" s="110">
        <f>(dhp2f_59!G48-dhp2f_59!$G$2)/dhp2f_59!$G$1</f>
        <v>0.34841466929715376</v>
      </c>
      <c r="H48" s="110">
        <f>(dhp2f_59!H48-dhp2f_59!$H$2)/dhp2f_59!$H$1</f>
        <v>1.3633506161207274</v>
      </c>
      <c r="I48" s="111"/>
      <c r="J48" s="110">
        <f>(dhp2f_59!J48-dhp2f_59!$J$2)/dhp2f_59!$J$1</f>
        <v>3.7712421024473377</v>
      </c>
      <c r="K48" s="110">
        <f>(dhp2f_59!K48-dhp2f_59!$K$2)/dhp2f_59!$K$1</f>
        <v>0.58487813436629676</v>
      </c>
      <c r="L48" s="265"/>
      <c r="M48" s="413">
        <f t="shared" si="8"/>
        <v>1.4291139099584209</v>
      </c>
      <c r="N48" s="75">
        <f t="shared" si="9"/>
        <v>1.8367288616697908</v>
      </c>
      <c r="P48" s="75">
        <v>1.3825196895957443</v>
      </c>
    </row>
    <row r="49" spans="1:16">
      <c r="A49" s="49">
        <v>242005</v>
      </c>
      <c r="B49" s="8"/>
      <c r="C49" s="110">
        <f>(dhp2f_59!C49-dhp2f_59!$C$2)/dhp2f_59!$C$1</f>
        <v>6.2901500533874236E-2</v>
      </c>
      <c r="D49" s="110">
        <f>(dhp2f_59!D49-dhp2f_59!$D$2)/dhp2f_59!$D$1</f>
        <v>1.0740231913553784</v>
      </c>
      <c r="E49" s="110">
        <f>(dhp2f_59!E49-dhp2f_59!$E$2)/dhp2f_59!$E$1</f>
        <v>1.2237159799438555</v>
      </c>
      <c r="F49" s="110">
        <f>(dhp2f_59!F49-dhp2f_59!$F$2)/dhp2f_59!$F$1</f>
        <v>2.4134040287077241</v>
      </c>
      <c r="G49" s="110">
        <f>(dhp2f_59!G49-dhp2f_59!$G$2)/dhp2f_59!$G$1</f>
        <v>0.2073610174308089</v>
      </c>
      <c r="H49" s="110">
        <f>(dhp2f_59!H49-dhp2f_59!$H$2)/dhp2f_59!$H$1</f>
        <v>1.1064345803524902</v>
      </c>
      <c r="I49" s="111"/>
      <c r="J49" s="110">
        <f>(dhp2f_59!J49-dhp2f_59!$J$2)/dhp2f_59!$J$1</f>
        <v>3.461801396680662</v>
      </c>
      <c r="K49" s="110">
        <f>(dhp2f_59!K49-dhp2f_59!$K$2)/dhp2f_59!$K$1</f>
        <v>0.58414776766704224</v>
      </c>
      <c r="L49" s="265"/>
      <c r="M49" s="413">
        <f t="shared" si="8"/>
        <v>1.2667236828339796</v>
      </c>
      <c r="N49" s="75">
        <f t="shared" si="9"/>
        <v>1.643921157451192</v>
      </c>
      <c r="P49" s="75">
        <v>1.2204272954573716</v>
      </c>
    </row>
    <row r="50" spans="1:16">
      <c r="A50" s="49">
        <v>242036</v>
      </c>
      <c r="B50" s="8"/>
      <c r="C50" s="110">
        <f>(dhp2f_59!C50-dhp2f_59!$C$2)/dhp2f_59!$C$1</f>
        <v>7.7868954123241713E-2</v>
      </c>
      <c r="D50" s="110">
        <f>(dhp2f_59!D50-dhp2f_59!$D$2)/dhp2f_59!$D$1</f>
        <v>0.93595030539338775</v>
      </c>
      <c r="E50" s="110">
        <f>(dhp2f_59!E50-dhp2f_59!$E$2)/dhp2f_59!$E$1</f>
        <v>0.92618664001978734</v>
      </c>
      <c r="F50" s="110">
        <f>(dhp2f_59!F50-dhp2f_59!$F$2)/dhp2f_59!$F$1</f>
        <v>2.0165020841927044</v>
      </c>
      <c r="G50" s="110">
        <f>(dhp2f_59!G50-dhp2f_59!$G$2)/dhp2f_59!$G$1</f>
        <v>3.1779906427329682E-2</v>
      </c>
      <c r="H50" s="110">
        <f>(dhp2f_59!H50-dhp2f_59!$H$2)/dhp2f_59!$H$1</f>
        <v>0.82840046059666772</v>
      </c>
      <c r="I50" s="111"/>
      <c r="J50" s="110">
        <f>(dhp2f_59!J50-dhp2f_59!$J$2)/dhp2f_59!$J$1</f>
        <v>3.0016656822874705</v>
      </c>
      <c r="K50" s="110">
        <f>(dhp2f_59!K50-dhp2f_59!$K$2)/dhp2f_59!$K$1</f>
        <v>0.56615549078210414</v>
      </c>
      <c r="L50" s="265"/>
      <c r="M50" s="413">
        <f t="shared" si="8"/>
        <v>1.0480636904778369</v>
      </c>
      <c r="N50" s="75">
        <f t="shared" si="9"/>
        <v>1.3791434438786869</v>
      </c>
      <c r="P50" s="75">
        <v>1.0018309334660815</v>
      </c>
    </row>
    <row r="51" spans="1:16">
      <c r="A51" s="49">
        <v>242066</v>
      </c>
      <c r="B51" s="8"/>
      <c r="C51" s="110">
        <f>(dhp2f_59!C51-dhp2f_59!$C$2)/dhp2f_59!$C$1</f>
        <v>0.11569340258079105</v>
      </c>
      <c r="D51" s="110">
        <f>(dhp2f_59!D51-dhp2f_59!$D$2)/dhp2f_59!$D$1</f>
        <v>0.74295125141441709</v>
      </c>
      <c r="E51" s="110">
        <f>(dhp2f_59!E51-dhp2f_59!$E$2)/dhp2f_59!$E$1</f>
        <v>0.5761107672410769</v>
      </c>
      <c r="F51" s="110">
        <f>(dhp2f_59!F51-dhp2f_59!$F$2)/dhp2f_59!$F$1</f>
        <v>1.4304609574231508</v>
      </c>
      <c r="G51" s="110">
        <f>(dhp2f_59!G51-dhp2f_59!$G$2)/dhp2f_59!$G$1</f>
        <v>-0.19005315543037871</v>
      </c>
      <c r="H51" s="110">
        <f>(dhp2f_59!H51-dhp2f_59!$H$2)/dhp2f_59!$H$1</f>
        <v>0.52550905345820964</v>
      </c>
      <c r="I51" s="111"/>
      <c r="J51" s="110">
        <f>(dhp2f_59!J51-dhp2f_59!$J$2)/dhp2f_59!$J$1</f>
        <v>2.3141037023910109</v>
      </c>
      <c r="K51" s="110">
        <f>(dhp2f_59!K51-dhp2f_59!$K$2)/dhp2f_59!$K$1</f>
        <v>0.51836027172915389</v>
      </c>
      <c r="L51" s="265"/>
      <c r="M51" s="413">
        <f t="shared" si="8"/>
        <v>0.75414203135092905</v>
      </c>
      <c r="N51" s="75">
        <f t="shared" si="9"/>
        <v>1.0179160006095032</v>
      </c>
      <c r="P51" s="75">
        <v>0.70516749791789013</v>
      </c>
    </row>
    <row r="52" spans="1:16">
      <c r="A52" s="49">
        <v>242097</v>
      </c>
      <c r="B52" s="8"/>
      <c r="C52" s="110">
        <f>(dhp2f_59!C52-dhp2f_59!$C$2)/dhp2f_59!$C$1</f>
        <v>0.14903116812903874</v>
      </c>
      <c r="D52" s="110">
        <f>(dhp2f_59!D52-dhp2f_59!$D$2)/dhp2f_59!$D$1</f>
        <v>0.48616373406809371</v>
      </c>
      <c r="E52" s="110">
        <f>(dhp2f_59!E52-dhp2f_59!$E$2)/dhp2f_59!$E$1</f>
        <v>0.1447078006059421</v>
      </c>
      <c r="F52" s="110">
        <f>(dhp2f_59!F52-dhp2f_59!$F$2)/dhp2f_59!$F$1</f>
        <v>0.59523739588353397</v>
      </c>
      <c r="G52" s="110">
        <f>(dhp2f_59!G52-dhp2f_59!$G$2)/dhp2f_59!$G$1</f>
        <v>-0.46719075499622559</v>
      </c>
      <c r="H52" s="110">
        <f>(dhp2f_59!H52-dhp2f_59!$H$2)/dhp2f_59!$H$1</f>
        <v>0.16874392769167268</v>
      </c>
      <c r="I52" s="111"/>
      <c r="J52" s="110">
        <f>(dhp2f_59!J52-dhp2f_59!$J$2)/dhp2f_59!$J$1</f>
        <v>1.3259812496800985</v>
      </c>
      <c r="K52" s="110">
        <f>(dhp2f_59!K52-dhp2f_59!$K$2)/dhp2f_59!$K$1</f>
        <v>0.42216076787659434</v>
      </c>
      <c r="L52" s="265"/>
      <c r="M52" s="413">
        <f t="shared" si="8"/>
        <v>0.35310441111734359</v>
      </c>
      <c r="N52" s="75">
        <f t="shared" si="9"/>
        <v>0.5238324793009892</v>
      </c>
      <c r="P52" s="75">
        <v>0.29679523311640238</v>
      </c>
    </row>
    <row r="53" spans="1:16" s="74" customFormat="1">
      <c r="A53" s="49">
        <v>242127</v>
      </c>
      <c r="B53" s="9"/>
      <c r="C53" s="112">
        <f>(dhp2f_59!C53-dhp2f_59!$C$2)/dhp2f_59!$C$1</f>
        <v>0.16289369822920335</v>
      </c>
      <c r="D53" s="112">
        <f>(dhp2f_59!D53-dhp2f_59!$D$2)/dhp2f_59!$D$1</f>
        <v>0.17270587223073447</v>
      </c>
      <c r="E53" s="112">
        <f>(dhp2f_59!E53-dhp2f_59!$E$2)/dhp2f_59!$E$1</f>
        <v>-0.36391826791590665</v>
      </c>
      <c r="F53" s="112">
        <f>(dhp2f_59!F53-dhp2f_59!$F$2)/dhp2f_59!$F$1</f>
        <v>-0.49469977599403692</v>
      </c>
      <c r="G53" s="112">
        <f>(dhp2f_59!G53-dhp2f_59!$G$2)/dhp2f_59!$G$1</f>
        <v>-0.81774935455462316</v>
      </c>
      <c r="H53" s="112">
        <f>(dhp2f_59!H53-dhp2f_59!$H$2)/dhp2f_59!$H$1</f>
        <v>-0.27038158584636229</v>
      </c>
      <c r="I53" s="113"/>
      <c r="J53" s="112">
        <f>(dhp2f_59!J53-dhp2f_59!$J$2)/dhp2f_59!$J$1</f>
        <v>-0.10676153003762791</v>
      </c>
      <c r="K53" s="112">
        <f>(dhp2f_59!K53-dhp2f_59!$K$2)/dhp2f_59!$K$1</f>
        <v>0.25970047411596631</v>
      </c>
      <c r="L53" s="266"/>
      <c r="M53" s="413">
        <f t="shared" si="8"/>
        <v>-0.1822763087215816</v>
      </c>
      <c r="N53" s="75">
        <f t="shared" si="9"/>
        <v>-0.13389246890787218</v>
      </c>
      <c r="P53" s="318">
        <v>-0.25162571367977205</v>
      </c>
    </row>
    <row r="54" spans="1:16">
      <c r="A54" s="49">
        <v>242158</v>
      </c>
      <c r="B54" s="8"/>
      <c r="C54" s="110">
        <f>(dhp2f_59!C54-dhp2f_59!$C$2)/dhp2f_59!$C$1</f>
        <v>0.1353651148399343</v>
      </c>
      <c r="D54" s="110">
        <f>(dhp2f_59!D54-dhp2f_59!$D$2)/dhp2f_59!$D$1</f>
        <v>-0.20229352892368035</v>
      </c>
      <c r="E54" s="110">
        <f>(dhp2f_59!E54-dhp2f_59!$E$2)/dhp2f_59!$E$1</f>
        <v>-0.95456598137710891</v>
      </c>
      <c r="F54" s="110">
        <f>(dhp2f_59!F54-dhp2f_59!$F$2)/dhp2f_59!$F$1</f>
        <v>-1.8946300439964863</v>
      </c>
      <c r="G54" s="110">
        <f>(dhp2f_59!G54-dhp2f_59!$G$2)/dhp2f_59!$G$1</f>
        <v>-1.2602973816091558</v>
      </c>
      <c r="H54" s="110">
        <f>(dhp2f_59!H54-dhp2f_59!$H$2)/dhp2f_59!$H$1</f>
        <v>-0.80730416212877942</v>
      </c>
      <c r="I54" s="111"/>
      <c r="J54" s="110">
        <f>(dhp2f_59!J54-dhp2f_59!$J$2)/dhp2f_59!$J$1</f>
        <v>-2.0992926658178814</v>
      </c>
      <c r="K54" s="110">
        <f>(dhp2f_59!K54-dhp2f_59!$K$2)/dhp2f_59!$K$1</f>
        <v>2.2214406085833461E-2</v>
      </c>
      <c r="L54" s="265"/>
      <c r="M54" s="413">
        <f t="shared" si="8"/>
        <v>-0.88260053036591546</v>
      </c>
      <c r="N54" s="75">
        <f t="shared" si="9"/>
        <v>-0.98931199602635056</v>
      </c>
      <c r="P54" s="75">
        <v>-0.97344613558094939</v>
      </c>
    </row>
    <row r="55" spans="1:16">
      <c r="A55" s="49">
        <v>242189</v>
      </c>
      <c r="B55" s="8"/>
      <c r="C55" s="110">
        <f>(dhp2f_59!C55-dhp2f_59!$C$2)/dhp2f_59!$C$1</f>
        <v>5.9284882297012252E-2</v>
      </c>
      <c r="D55" s="110">
        <f>(dhp2f_59!D55-dhp2f_59!$D$2)/dhp2f_59!$D$1</f>
        <v>-0.63327850122614215</v>
      </c>
      <c r="E55" s="110">
        <f>(dhp2f_59!E55-dhp2f_59!$E$2)/dhp2f_59!$E$1</f>
        <v>-1.666153582473721</v>
      </c>
      <c r="F55" s="110">
        <f>(dhp2f_59!F55-dhp2f_59!$F$2)/dhp2f_59!$F$1</f>
        <v>-3.6377972977674418</v>
      </c>
      <c r="G55" s="110">
        <f>(dhp2f_59!G55-dhp2f_59!$G$2)/dhp2f_59!$G$1</f>
        <v>-1.7598153625558339</v>
      </c>
      <c r="H55" s="110">
        <f>(dhp2f_59!H55-dhp2f_59!$H$2)/dhp2f_59!$H$1</f>
        <v>-1.437308985352306</v>
      </c>
      <c r="I55" s="111"/>
      <c r="J55" s="110">
        <f>(dhp2f_59!J55-dhp2f_59!$J$2)/dhp2f_59!$J$1</f>
        <v>-4.6745404004692777</v>
      </c>
      <c r="K55" s="110">
        <f>(dhp2f_59!K55-dhp2f_59!$K$2)/dhp2f_59!$K$1</f>
        <v>-0.28001968179957409</v>
      </c>
      <c r="L55" s="265"/>
      <c r="M55" s="413">
        <f t="shared" si="8"/>
        <v>-1.7537036161684105</v>
      </c>
      <c r="N55" s="75">
        <f t="shared" si="9"/>
        <v>-2.0548497415147442</v>
      </c>
      <c r="P55" s="75">
        <v>-1.8721690708529735</v>
      </c>
    </row>
    <row r="56" spans="1:16">
      <c r="A56" s="49">
        <v>242217</v>
      </c>
      <c r="B56" s="8"/>
      <c r="C56" s="110">
        <f>(dhp2f_59!C56-dhp2f_59!$C$2)/dhp2f_59!$C$1</f>
        <v>-6.8531419225503071E-2</v>
      </c>
      <c r="D56" s="110">
        <f>(dhp2f_59!D56-dhp2f_59!$D$2)/dhp2f_59!$D$1</f>
        <v>-1.0711146607868276</v>
      </c>
      <c r="E56" s="110">
        <f>(dhp2f_59!E56-dhp2f_59!$E$2)/dhp2f_59!$E$1</f>
        <v>-2.3788333340151815</v>
      </c>
      <c r="F56" s="110">
        <f>(dhp2f_59!F56-dhp2f_59!$F$2)/dhp2f_59!$F$1</f>
        <v>-5.3763971441635654</v>
      </c>
      <c r="G56" s="110">
        <f>(dhp2f_59!G56-dhp2f_59!$G$2)/dhp2f_59!$G$1</f>
        <v>-2.2415040978879448</v>
      </c>
      <c r="H56" s="110">
        <f>(dhp2f_59!H56-dhp2f_59!$H$2)/dhp2f_59!$H$1</f>
        <v>-2.0755526531438293</v>
      </c>
      <c r="I56" s="111"/>
      <c r="J56" s="110">
        <f>(dhp2f_59!J56-dhp2f_59!$J$2)/dhp2f_59!$J$1</f>
        <v>-7.6439898134333522</v>
      </c>
      <c r="K56" s="110">
        <f>(dhp2f_59!K56-dhp2f_59!$K$2)/dhp2f_59!$K$1</f>
        <v>-0.6068980395105088</v>
      </c>
      <c r="L56" s="265"/>
      <c r="M56" s="413">
        <f t="shared" si="8"/>
        <v>-2.682852645270839</v>
      </c>
      <c r="N56" s="75">
        <f t="shared" si="9"/>
        <v>-3.1921309408422105</v>
      </c>
      <c r="P56" s="75">
        <v>-2.8282221932761367</v>
      </c>
    </row>
    <row r="57" spans="1:16">
      <c r="A57" s="49">
        <v>242248</v>
      </c>
      <c r="B57" s="8"/>
      <c r="C57" s="110">
        <f>(dhp2f_59!C57-dhp2f_59!$C$2)/dhp2f_59!$C$1</f>
        <v>-0.23183753891439776</v>
      </c>
      <c r="D57" s="110">
        <f>(dhp2f_59!D57-dhp2f_59!$D$2)/dhp2f_59!$D$1</f>
        <v>-1.4426945520209207</v>
      </c>
      <c r="E57" s="110">
        <f>(dhp2f_59!E57-dhp2f_59!$E$2)/dhp2f_59!$E$1</f>
        <v>-2.8449558910998731</v>
      </c>
      <c r="F57" s="110">
        <f>(dhp2f_59!F57-dhp2f_59!$F$2)/dhp2f_59!$F$1</f>
        <v>-6.8218753542564547</v>
      </c>
      <c r="G57" s="110">
        <f>(dhp2f_59!G57-dhp2f_59!$G$2)/dhp2f_59!$G$1</f>
        <v>-2.6126996741461985</v>
      </c>
      <c r="H57" s="110">
        <f>(dhp2f_59!H57-dhp2f_59!$H$2)/dhp2f_59!$H$1</f>
        <v>-2.5397062144393288</v>
      </c>
      <c r="I57" s="111"/>
      <c r="J57" s="110">
        <f>(dhp2f_59!J57-dhp2f_59!$J$2)/dhp2f_59!$J$1</f>
        <v>-10.292521619027763</v>
      </c>
      <c r="K57" s="110">
        <f>(dhp2f_59!K57-dhp2f_59!$K$2)/dhp2f_59!$K$1</f>
        <v>-0.89000893628853994</v>
      </c>
      <c r="L57" s="265"/>
      <c r="M57" s="413">
        <f t="shared" si="8"/>
        <v>-3.4595374725241843</v>
      </c>
      <c r="N57" s="75">
        <f t="shared" si="9"/>
        <v>-4.1386270945221462</v>
      </c>
      <c r="P57" s="75">
        <v>-3.6272357752957927</v>
      </c>
    </row>
    <row r="58" spans="1:16">
      <c r="A58" s="49">
        <v>242278</v>
      </c>
      <c r="B58" s="8"/>
      <c r="C58" s="110">
        <f>(dhp2f_59!C58-dhp2f_59!$C$2)/dhp2f_59!$C$1</f>
        <v>-0.39251860877644595</v>
      </c>
      <c r="D58" s="110">
        <f>(dhp2f_59!D58-dhp2f_59!$D$2)/dhp2f_59!$D$1</f>
        <v>-1.6697780349993683</v>
      </c>
      <c r="E58" s="110">
        <f>(dhp2f_59!E58-dhp2f_59!$E$2)/dhp2f_59!$E$1</f>
        <v>-2.8718756023773206</v>
      </c>
      <c r="F58" s="110">
        <f>(dhp2f_59!F58-dhp2f_59!$F$2)/dhp2f_59!$F$1</f>
        <v>-7.6019538399468134</v>
      </c>
      <c r="G58" s="110">
        <f>(dhp2f_59!G58-dhp2f_59!$G$2)/dhp2f_59!$G$1</f>
        <v>-2.8148999023982966</v>
      </c>
      <c r="H58" s="110">
        <f>(dhp2f_59!H58-dhp2f_59!$H$2)/dhp2f_59!$H$1</f>
        <v>-2.6701455524832665</v>
      </c>
      <c r="I58" s="111"/>
      <c r="J58" s="110">
        <f>(dhp2f_59!J58-dhp2f_59!$J$2)/dhp2f_59!$J$1</f>
        <v>-11.603835798363008</v>
      </c>
      <c r="K58" s="110">
        <f>(dhp2f_59!K58-dhp2f_59!$K$2)/dhp2f_59!$K$1</f>
        <v>-1.0660627383959658</v>
      </c>
      <c r="L58" s="265"/>
      <c r="M58" s="413">
        <f t="shared" si="8"/>
        <v>-3.836383759717561</v>
      </c>
      <c r="N58" s="75">
        <f t="shared" si="9"/>
        <v>-4.5806085944276242</v>
      </c>
      <c r="P58" s="75">
        <v>-4.0126057399167721</v>
      </c>
    </row>
    <row r="59" spans="1:16">
      <c r="A59" s="49">
        <v>242309</v>
      </c>
      <c r="B59" s="8"/>
      <c r="C59" s="110">
        <f>(dhp2f_59!C59-dhp2f_59!$C$2)/dhp2f_59!$C$1</f>
        <v>-0.51539244818383889</v>
      </c>
      <c r="D59" s="110">
        <f>(dhp2f_59!D59-dhp2f_59!$D$2)/dhp2f_59!$D$1</f>
        <v>-1.7713631351572359</v>
      </c>
      <c r="E59" s="110">
        <f>(dhp2f_59!E59-dhp2f_59!$E$2)/dhp2f_59!$E$1</f>
        <v>-2.4810636929093155</v>
      </c>
      <c r="F59" s="110">
        <f>(dhp2f_59!F59-dhp2f_59!$F$2)/dhp2f_59!$F$1</f>
        <v>-7.5102349611190675</v>
      </c>
      <c r="G59" s="110">
        <f>(dhp2f_59!G59-dhp2f_59!$G$2)/dhp2f_59!$G$1</f>
        <v>-2.8453819758820664</v>
      </c>
      <c r="H59" s="110">
        <f>(dhp2f_59!H59-dhp2f_59!$H$2)/dhp2f_59!$H$1</f>
        <v>-2.4796976740468244</v>
      </c>
      <c r="I59" s="111"/>
      <c r="J59" s="110">
        <f>(dhp2f_59!J59-dhp2f_59!$J$2)/dhp2f_59!$J$1</f>
        <v>-11.470142571752843</v>
      </c>
      <c r="K59" s="110">
        <f>(dhp2f_59!K59-dhp2f_59!$K$2)/dhp2f_59!$K$1</f>
        <v>-1.1209127775806338</v>
      </c>
      <c r="L59" s="265"/>
      <c r="M59" s="413">
        <f t="shared" si="8"/>
        <v>-3.7742736545789786</v>
      </c>
      <c r="N59" s="75">
        <f t="shared" si="9"/>
        <v>-4.4722358020943203</v>
      </c>
      <c r="P59" s="75">
        <v>-3.9469440366532584</v>
      </c>
    </row>
    <row r="60" spans="1:16">
      <c r="A60" s="49">
        <v>242339</v>
      </c>
      <c r="B60" s="8"/>
      <c r="C60" s="110">
        <f>(dhp2f_59!C60-dhp2f_59!$C$2)/dhp2f_59!$C$1</f>
        <v>-0.59829991413504613</v>
      </c>
      <c r="D60" s="110">
        <f>(dhp2f_59!D60-dhp2f_59!$D$2)/dhp2f_59!$D$1</f>
        <v>-1.7833717472842427</v>
      </c>
      <c r="E60" s="110">
        <f>(dhp2f_59!E60-dhp2f_59!$E$2)/dhp2f_59!$E$1</f>
        <v>-1.8573854655796003</v>
      </c>
      <c r="F60" s="110">
        <f>(dhp2f_59!F60-dhp2f_59!$F$2)/dhp2f_59!$F$1</f>
        <v>-6.8238750996473563</v>
      </c>
      <c r="G60" s="110">
        <f>(dhp2f_59!G60-dhp2f_59!$G$2)/dhp2f_59!$G$1</f>
        <v>-2.7554472992486954</v>
      </c>
      <c r="H60" s="110">
        <f>(dhp2f_59!H60-dhp2f_59!$H$2)/dhp2f_59!$H$1</f>
        <v>-2.1005110852844995</v>
      </c>
      <c r="I60" s="111"/>
      <c r="J60" s="110">
        <f>(dhp2f_59!J60-dhp2f_59!$J$2)/dhp2f_59!$J$1</f>
        <v>-10.42321840176718</v>
      </c>
      <c r="K60" s="110">
        <f>(dhp2f_59!K60-dhp2f_59!$K$2)/dhp2f_59!$K$1</f>
        <v>-1.085811767215513</v>
      </c>
      <c r="L60" s="265"/>
      <c r="M60" s="413">
        <f t="shared" si="8"/>
        <v>-3.428490097520267</v>
      </c>
      <c r="N60" s="75">
        <f t="shared" si="9"/>
        <v>-4.0123622611297316</v>
      </c>
      <c r="P60" s="75">
        <v>-3.5895758956979047</v>
      </c>
    </row>
    <row r="61" spans="1:16">
      <c r="A61" s="49">
        <v>242370</v>
      </c>
      <c r="B61" s="8"/>
      <c r="C61" s="110">
        <f>(dhp2f_59!C61-dhp2f_59!$C$2)/dhp2f_59!$C$1</f>
        <v>-0.65811983100839133</v>
      </c>
      <c r="D61" s="110">
        <f>(dhp2f_59!D61-dhp2f_59!$D$2)/dhp2f_59!$D$1</f>
        <v>-1.7669990259371957</v>
      </c>
      <c r="E61" s="110">
        <f>(dhp2f_59!E61-dhp2f_59!$E$2)/dhp2f_59!$E$1</f>
        <v>-1.1838822030143439</v>
      </c>
      <c r="F61" s="110">
        <f>(dhp2f_59!F61-dhp2f_59!$F$2)/dhp2f_59!$F$1</f>
        <v>-5.7925801126086434</v>
      </c>
      <c r="G61" s="110">
        <f>(dhp2f_59!G61-dhp2f_59!$G$2)/dhp2f_59!$G$1</f>
        <v>-2.6050948181587668</v>
      </c>
      <c r="H61" s="110">
        <f>(dhp2f_59!H61-dhp2f_59!$H$2)/dhp2f_59!$H$1</f>
        <v>-1.6614631084285443</v>
      </c>
      <c r="I61" s="111"/>
      <c r="J61" s="110">
        <f>(dhp2f_59!J61-dhp2f_59!$J$2)/dhp2f_59!$J$1</f>
        <v>-9.0240912406533553</v>
      </c>
      <c r="K61" s="110">
        <f>(dhp2f_59!K61-dhp2f_59!$K$2)/dhp2f_59!$K$1</f>
        <v>-1.0015681653827337</v>
      </c>
      <c r="L61" s="265"/>
      <c r="M61" s="413">
        <f t="shared" si="8"/>
        <v>-2.9617248131489964</v>
      </c>
      <c r="N61" s="75">
        <f t="shared" si="9"/>
        <v>-3.405097309337469</v>
      </c>
      <c r="P61" s="75">
        <v>-3.1058395980593492</v>
      </c>
    </row>
    <row r="62" spans="1:16">
      <c r="A62" s="49">
        <v>242401</v>
      </c>
      <c r="B62" s="8"/>
      <c r="C62" s="110">
        <f>(dhp2f_59!C62-dhp2f_59!$C$2)/dhp2f_59!$C$1</f>
        <v>-0.69393226485175286</v>
      </c>
      <c r="D62" s="110">
        <f>(dhp2f_59!D62-dhp2f_59!$D$2)/dhp2f_59!$D$1</f>
        <v>-1.7656326464167289</v>
      </c>
      <c r="E62" s="110">
        <f>(dhp2f_59!E62-dhp2f_59!$E$2)/dhp2f_59!$E$1</f>
        <v>-0.58662988755782397</v>
      </c>
      <c r="F62" s="110">
        <f>(dhp2f_59!F62-dhp2f_59!$F$2)/dhp2f_59!$F$1</f>
        <v>-4.5708519251173376</v>
      </c>
      <c r="G62" s="110">
        <f>(dhp2f_59!G62-dhp2f_59!$G$2)/dhp2f_59!$G$1</f>
        <v>-2.4321619701616002</v>
      </c>
      <c r="H62" s="110">
        <f>(dhp2f_59!H62-dhp2f_59!$H$2)/dhp2f_59!$H$1</f>
        <v>-1.2552279449521841</v>
      </c>
      <c r="I62" s="111"/>
      <c r="J62" s="110">
        <f>(dhp2f_59!J62-dhp2f_59!$J$2)/dhp2f_59!$J$1</f>
        <v>-7.6002659209855805</v>
      </c>
      <c r="K62" s="110">
        <f>(dhp2f_59!K62-dhp2f_59!$K$2)/dhp2f_59!$K$1</f>
        <v>-0.89655576882926558</v>
      </c>
      <c r="L62" s="265"/>
      <c r="M62" s="413">
        <f t="shared" si="8"/>
        <v>-2.475157291109034</v>
      </c>
      <c r="N62" s="75">
        <f t="shared" si="9"/>
        <v>-2.7791940156431534</v>
      </c>
      <c r="P62" s="75">
        <v>-2.6008532270103317</v>
      </c>
    </row>
    <row r="63" spans="1:16">
      <c r="A63" s="49">
        <v>242431</v>
      </c>
      <c r="B63" s="8"/>
      <c r="C63" s="110">
        <f>(dhp2f_59!C63-dhp2f_59!$C$2)/dhp2f_59!$C$1</f>
        <v>-0.7018396608312798</v>
      </c>
      <c r="D63" s="110">
        <f>(dhp2f_59!D63-dhp2f_59!$D$2)/dhp2f_59!$D$1</f>
        <v>-1.7734865079220994</v>
      </c>
      <c r="E63" s="110">
        <f>(dhp2f_59!E63-dhp2f_59!$E$2)/dhp2f_59!$E$1</f>
        <v>-0.1666251923288268</v>
      </c>
      <c r="F63" s="110">
        <f>(dhp2f_59!F63-dhp2f_59!$F$2)/dhp2f_59!$F$1</f>
        <v>-3.3683436762718615</v>
      </c>
      <c r="G63" s="110">
        <f>(dhp2f_59!G63-dhp2f_59!$G$2)/dhp2f_59!$G$1</f>
        <v>-2.2455831658201055</v>
      </c>
      <c r="H63" s="110">
        <f>(dhp2f_59!H63-dhp2f_59!$H$2)/dhp2f_59!$H$1</f>
        <v>-0.94165941523117125</v>
      </c>
      <c r="I63" s="111"/>
      <c r="J63" s="110">
        <f>(dhp2f_59!J63-dhp2f_59!$J$2)/dhp2f_59!$J$1</f>
        <v>-6.2984903571961572</v>
      </c>
      <c r="K63" s="110">
        <f>(dhp2f_59!K63-dhp2f_59!$K$2)/dhp2f_59!$K$1</f>
        <v>-0.77760254070132806</v>
      </c>
      <c r="L63" s="265"/>
      <c r="M63" s="413">
        <f t="shared" si="8"/>
        <v>-2.0342038145378538</v>
      </c>
      <c r="N63" s="75">
        <f t="shared" si="9"/>
        <v>-2.2210346149419071</v>
      </c>
      <c r="P63" s="75">
        <v>-2.1464411334467406</v>
      </c>
    </row>
    <row r="64" spans="1:16">
      <c r="A64" s="49">
        <v>242462</v>
      </c>
      <c r="B64" s="8"/>
      <c r="C64" s="110">
        <f>(dhp2f_59!C64-dhp2f_59!$C$2)/dhp2f_59!$C$1</f>
        <v>-0.68459622700528222</v>
      </c>
      <c r="D64" s="110">
        <f>(dhp2f_59!D64-dhp2f_59!$D$2)/dhp2f_59!$D$1</f>
        <v>-1.7777083290466962</v>
      </c>
      <c r="E64" s="110">
        <f>(dhp2f_59!E64-dhp2f_59!$E$2)/dhp2f_59!$E$1</f>
        <v>6.385225821122055E-2</v>
      </c>
      <c r="F64" s="110">
        <f>(dhp2f_59!F64-dhp2f_59!$F$2)/dhp2f_59!$F$1</f>
        <v>-2.2117638334057745</v>
      </c>
      <c r="G64" s="110">
        <f>(dhp2f_59!G64-dhp2f_59!$G$2)/dhp2f_59!$G$1</f>
        <v>-2.0486434229578552</v>
      </c>
      <c r="H64" s="110">
        <f>(dhp2f_59!H64-dhp2f_59!$H$2)/dhp2f_59!$H$1</f>
        <v>-0.7283676142479496</v>
      </c>
      <c r="I64" s="111"/>
      <c r="J64" s="110">
        <f>(dhp2f_59!J64-dhp2f_59!$J$2)/dhp2f_59!$J$1</f>
        <v>-5.1679982040991668</v>
      </c>
      <c r="K64" s="110">
        <f>(dhp2f_59!K64-dhp2f_59!$K$2)/dhp2f_59!$K$1</f>
        <v>-0.62831532882858676</v>
      </c>
      <c r="L64" s="265"/>
      <c r="M64" s="413">
        <f t="shared" si="8"/>
        <v>-1.6479425876725113</v>
      </c>
      <c r="N64" s="75">
        <f t="shared" si="9"/>
        <v>-1.7417168419028253</v>
      </c>
      <c r="P64" s="75">
        <v>-1.7520582738344013</v>
      </c>
    </row>
    <row r="65" spans="1:16" s="74" customFormat="1">
      <c r="A65" s="49">
        <v>242492</v>
      </c>
      <c r="B65" s="9"/>
      <c r="C65" s="112">
        <f>(dhp2f_59!C65-dhp2f_59!$C$2)/dhp2f_59!$C$1</f>
        <v>-0.64815505780583538</v>
      </c>
      <c r="D65" s="112">
        <f>(dhp2f_59!D65-dhp2f_59!$D$2)/dhp2f_59!$D$1</f>
        <v>-1.7869608574059319</v>
      </c>
      <c r="E65" s="112">
        <f>(dhp2f_59!E65-dhp2f_59!$E$2)/dhp2f_59!$E$1</f>
        <v>0.10922249597556298</v>
      </c>
      <c r="F65" s="112">
        <f>(dhp2f_59!F65-dhp2f_59!$F$2)/dhp2f_59!$F$1</f>
        <v>-1.1334252059858927</v>
      </c>
      <c r="G65" s="112">
        <f>(dhp2f_59!G65-dhp2f_59!$G$2)/dhp2f_59!$G$1</f>
        <v>-1.8490917626736563</v>
      </c>
      <c r="H65" s="112">
        <f>(dhp2f_59!H65-dhp2f_59!$H$2)/dhp2f_59!$H$1</f>
        <v>-0.60335097643702451</v>
      </c>
      <c r="I65" s="113"/>
      <c r="J65" s="112">
        <f>(dhp2f_59!J65-dhp2f_59!$J$2)/dhp2f_59!$J$1</f>
        <v>-4.1998172117836772</v>
      </c>
      <c r="K65" s="112">
        <f>(dhp2f_59!K65-dhp2f_59!$K$2)/dhp2f_59!$K$1</f>
        <v>-0.42446596526854918</v>
      </c>
      <c r="L65" s="266"/>
      <c r="M65" s="413">
        <f t="shared" si="8"/>
        <v>-1.3170055676731254</v>
      </c>
      <c r="N65" s="75">
        <f t="shared" si="9"/>
        <v>-1.3397996201509186</v>
      </c>
      <c r="P65" s="318">
        <v>-1.4178161529048465</v>
      </c>
    </row>
    <row r="66" spans="1:16">
      <c r="A66" s="46">
        <v>242523</v>
      </c>
      <c r="C66" s="110">
        <f>(dhp2f_59!C66-dhp2f_59!$C$2)/dhp2f_59!$C$1</f>
        <v>-0.59585996250799722</v>
      </c>
      <c r="D66" s="110">
        <f>(dhp2f_59!D66-dhp2f_59!$D$2)/dhp2f_59!$D$1</f>
        <v>-1.7975203659114931</v>
      </c>
      <c r="E66" s="110">
        <f>(dhp2f_59!E66-dhp2f_59!$E$2)/dhp2f_59!$E$1</f>
        <v>-4.5013820835052357E-2</v>
      </c>
      <c r="F66" s="110">
        <f>(dhp2f_59!F66-dhp2f_59!$F$2)/dhp2f_59!$F$1</f>
        <v>-0.2040516448990477</v>
      </c>
      <c r="G66" s="110">
        <f>(dhp2f_59!G66-dhp2f_59!$G$2)/dhp2f_59!$G$1</f>
        <v>-1.6610020173675861</v>
      </c>
      <c r="H66" s="110">
        <f>(dhp2f_59!H66-dhp2f_59!$H$2)/dhp2f_59!$H$1</f>
        <v>-0.54261434701077571</v>
      </c>
      <c r="I66" s="114"/>
      <c r="J66" s="110">
        <f>(dhp2f_59!J66-dhp2f_59!$J$2)/dhp2f_59!$J$1</f>
        <v>-3.3987699089557997</v>
      </c>
      <c r="K66" s="110">
        <f>(dhp2f_59!K66-dhp2f_59!$K$2)/dhp2f_59!$K$1</f>
        <v>-0.14916703072670442</v>
      </c>
      <c r="L66" s="267"/>
      <c r="M66" s="413">
        <f t="shared" si="8"/>
        <v>-1.0492498872768072</v>
      </c>
      <c r="N66" s="75">
        <f t="shared" si="9"/>
        <v>-1.0228561863898122</v>
      </c>
      <c r="P66" s="75">
        <v>-1.150466057513738</v>
      </c>
    </row>
    <row r="67" spans="1:16">
      <c r="A67" s="49">
        <v>242554</v>
      </c>
      <c r="C67" s="110">
        <f>(dhp2f_59!C67-dhp2f_59!$C$2)/dhp2f_59!$C$1</f>
        <v>-0.54707169676600131</v>
      </c>
      <c r="D67" s="110">
        <f>(dhp2f_59!D67-dhp2f_59!$D$2)/dhp2f_59!$D$1</f>
        <v>-1.7931454625475216</v>
      </c>
      <c r="E67" s="110">
        <f>(dhp2f_59!E67-dhp2f_59!$E$2)/dhp2f_59!$E$1</f>
        <v>-0.26881069530606405</v>
      </c>
      <c r="F67" s="110">
        <f>(dhp2f_59!F67-dhp2f_59!$F$2)/dhp2f_59!$F$1</f>
        <v>0.51712119670040224</v>
      </c>
      <c r="G67" s="110">
        <f>(dhp2f_59!G67-dhp2f_59!$G$2)/dhp2f_59!$G$1</f>
        <v>-1.4964383081499446</v>
      </c>
      <c r="H67" s="110">
        <f>(dhp2f_59!H67-dhp2f_59!$H$2)/dhp2f_59!$H$1</f>
        <v>-0.52387288978969659</v>
      </c>
      <c r="I67" s="114"/>
      <c r="J67" s="110">
        <f>(dhp2f_59!J67-dhp2f_59!$J$2)/dhp2f_59!$J$1</f>
        <v>-2.7088911469467583</v>
      </c>
      <c r="K67" s="110">
        <f>(dhp2f_59!K67-dhp2f_59!$K$2)/dhp2f_59!$K$1</f>
        <v>0.20084191907543661</v>
      </c>
      <c r="L67" s="267"/>
      <c r="M67" s="413">
        <f t="shared" si="8"/>
        <v>-0.82753338546626842</v>
      </c>
      <c r="N67" s="75">
        <f t="shared" si="9"/>
        <v>-0.76279284646903367</v>
      </c>
      <c r="P67" s="75">
        <v>-0.93027302518929922</v>
      </c>
    </row>
    <row r="68" spans="1:16">
      <c r="A68" s="49">
        <v>242583</v>
      </c>
      <c r="C68" s="110">
        <f>(dhp2f_59!C68-dhp2f_59!$C$2)/dhp2f_59!$C$1</f>
        <v>-0.50122103593719958</v>
      </c>
      <c r="D68" s="110">
        <f>(dhp2f_59!D68-dhp2f_59!$D$2)/dhp2f_59!$D$1</f>
        <v>-1.7720450762874327</v>
      </c>
      <c r="E68" s="110">
        <f>(dhp2f_59!E68-dhp2f_59!$E$2)/dhp2f_59!$E$1</f>
        <v>-0.52830924668790846</v>
      </c>
      <c r="F68" s="110">
        <f>(dhp2f_59!F68-dhp2f_59!$F$2)/dhp2f_59!$F$1</f>
        <v>0.92760661462345795</v>
      </c>
      <c r="G68" s="110">
        <f>(dhp2f_59!G68-dhp2f_59!$G$2)/dhp2f_59!$G$1</f>
        <v>-1.3677730395925745</v>
      </c>
      <c r="H68" s="110">
        <f>(dhp2f_59!H68-dhp2f_59!$H$2)/dhp2f_59!$H$1</f>
        <v>-0.610427694359293</v>
      </c>
      <c r="I68" s="114"/>
      <c r="J68" s="110">
        <f>(dhp2f_59!J68-dhp2f_59!$J$2)/dhp2f_59!$J$1</f>
        <v>-1.9720822931544648</v>
      </c>
      <c r="K68" s="110">
        <f>(dhp2f_59!K68-dhp2f_59!$K$2)/dhp2f_59!$K$1</f>
        <v>0.60511180194317704</v>
      </c>
      <c r="L68" s="267"/>
      <c r="M68" s="413">
        <f t="shared" si="8"/>
        <v>-0.65239249618152984</v>
      </c>
      <c r="N68" s="75">
        <f t="shared" si="9"/>
        <v>-0.55835764898707729</v>
      </c>
      <c r="P68" s="75">
        <v>-0.7587575564519039</v>
      </c>
    </row>
    <row r="69" spans="1:16">
      <c r="A69" s="49">
        <v>242614</v>
      </c>
      <c r="C69" s="110">
        <f>(dhp2f_59!C69-dhp2f_59!$C$2)/dhp2f_59!$C$1</f>
        <v>-0.44982890926610225</v>
      </c>
      <c r="D69" s="110">
        <f>(dhp2f_59!D69-dhp2f_59!$D$2)/dhp2f_59!$D$1</f>
        <v>-1.7490748375632146</v>
      </c>
      <c r="E69" s="110">
        <f>(dhp2f_59!E69-dhp2f_59!$E$2)/dhp2f_59!$E$1</f>
        <v>-0.85938918071393522</v>
      </c>
      <c r="F69" s="110">
        <f>(dhp2f_59!F69-dhp2f_59!$F$2)/dhp2f_59!$F$1</f>
        <v>0.95997782902163098</v>
      </c>
      <c r="G69" s="110">
        <f>(dhp2f_59!G69-dhp2f_59!$G$2)/dhp2f_59!$G$1</f>
        <v>-1.2769661143228932</v>
      </c>
      <c r="H69" s="110">
        <f>(dhp2f_59!H69-dhp2f_59!$H$2)/dhp2f_59!$H$1</f>
        <v>-0.84576204005874545</v>
      </c>
      <c r="I69" s="114"/>
      <c r="J69" s="110">
        <f>(dhp2f_59!J69-dhp2f_59!$J$2)/dhp2f_59!$J$1</f>
        <v>-1.2754309091647527</v>
      </c>
      <c r="K69" s="110">
        <f>(dhp2f_59!K69-dhp2f_59!$K$2)/dhp2f_59!$K$1</f>
        <v>1.0212220248133757</v>
      </c>
      <c r="L69" s="267"/>
      <c r="M69" s="413">
        <f t="shared" si="8"/>
        <v>-0.55940651715682943</v>
      </c>
      <c r="N69" s="75">
        <f t="shared" si="9"/>
        <v>-0.45807618561094016</v>
      </c>
      <c r="P69" s="75">
        <v>-0.67284643669091215</v>
      </c>
    </row>
    <row r="70" spans="1:16">
      <c r="A70" s="49">
        <v>242644</v>
      </c>
      <c r="C70" s="110">
        <f>(dhp2f_59!C70-dhp2f_59!$C$2)/dhp2f_59!$C$1</f>
        <v>-0.38381089070357638</v>
      </c>
      <c r="D70" s="110">
        <f>(dhp2f_59!D70-dhp2f_59!$D$2)/dhp2f_59!$D$1</f>
        <v>-1.7280509210575039</v>
      </c>
      <c r="E70" s="110">
        <f>(dhp2f_59!E70-dhp2f_59!$E$2)/dhp2f_59!$E$1</f>
        <v>-1.2802678400448897</v>
      </c>
      <c r="F70" s="110">
        <f>(dhp2f_59!F70-dhp2f_59!$F$2)/dhp2f_59!$F$1</f>
        <v>0.63495700244154629</v>
      </c>
      <c r="G70" s="110">
        <f>(dhp2f_59!G70-dhp2f_59!$G$2)/dhp2f_59!$G$1</f>
        <v>-1.2056558529845363</v>
      </c>
      <c r="H70" s="110">
        <f>(dhp2f_59!H70-dhp2f_59!$H$2)/dhp2f_59!$H$1</f>
        <v>-1.1835595696840016</v>
      </c>
      <c r="I70" s="114"/>
      <c r="J70" s="110">
        <f>(dhp2f_59!J70-dhp2f_59!$J$2)/dhp2f_59!$J$1</f>
        <v>-0.69625530865388685</v>
      </c>
      <c r="K70" s="110">
        <f>(dhp2f_59!K70-dhp2f_59!$K$2)/dhp2f_59!$K$1</f>
        <v>1.3978233506454285</v>
      </c>
      <c r="L70" s="267"/>
      <c r="M70" s="413">
        <f t="shared" ref="M70:M101" si="10">AVERAGE(C70:H70,J70:K70)</f>
        <v>-0.5556025037551775</v>
      </c>
      <c r="N70" s="75">
        <f t="shared" ref="N70:N101" si="11">AVERAGE(D70:F70,H70,J70:K70)</f>
        <v>-0.47589221439221779</v>
      </c>
      <c r="P70" s="75">
        <v>-0.67656556945535984</v>
      </c>
    </row>
    <row r="71" spans="1:16">
      <c r="A71" s="49">
        <v>242675</v>
      </c>
      <c r="C71" s="110">
        <f>(dhp2f_59!C71-dhp2f_59!$C$2)/dhp2f_59!$C$1</f>
        <v>-0.31086259908015512</v>
      </c>
      <c r="D71" s="110">
        <f>(dhp2f_59!D71-dhp2f_59!$D$2)/dhp2f_59!$D$1</f>
        <v>-1.7043164345325368</v>
      </c>
      <c r="E71" s="110">
        <f>(dhp2f_59!E71-dhp2f_59!$E$2)/dhp2f_59!$E$1</f>
        <v>-1.6902797500234079</v>
      </c>
      <c r="F71" s="110">
        <f>(dhp2f_59!F71-dhp2f_59!$F$2)/dhp2f_59!$F$1</f>
        <v>8.4728820171249913E-2</v>
      </c>
      <c r="G71" s="110">
        <f>(dhp2f_59!G71-dhp2f_59!$G$2)/dhp2f_59!$G$1</f>
        <v>-1.1398209868516571</v>
      </c>
      <c r="H71" s="110">
        <f>(dhp2f_59!H71-dhp2f_59!$H$2)/dhp2f_59!$H$1</f>
        <v>-1.5393621664384751</v>
      </c>
      <c r="I71" s="114"/>
      <c r="J71" s="110">
        <f>(dhp2f_59!J71-dhp2f_59!$J$2)/dhp2f_59!$J$1</f>
        <v>-0.30754205170786164</v>
      </c>
      <c r="K71" s="110">
        <f>(dhp2f_59!K71-dhp2f_59!$K$2)/dhp2f_59!$K$1</f>
        <v>1.6903768774882382</v>
      </c>
      <c r="L71" s="267"/>
      <c r="M71" s="413">
        <f t="shared" si="10"/>
        <v>-0.61463478637182578</v>
      </c>
      <c r="N71" s="75">
        <f t="shared" si="11"/>
        <v>-0.57773245084046554</v>
      </c>
      <c r="P71" s="75">
        <v>-0.74185315374595917</v>
      </c>
    </row>
    <row r="72" spans="1:16">
      <c r="A72" s="49">
        <v>242705</v>
      </c>
      <c r="C72" s="110">
        <f>(dhp2f_59!C72-dhp2f_59!$C$2)/dhp2f_59!$C$1</f>
        <v>-0.23621922606283194</v>
      </c>
      <c r="D72" s="110">
        <f>(dhp2f_59!D72-dhp2f_59!$D$2)/dhp2f_59!$D$1</f>
        <v>-1.6391670681350528</v>
      </c>
      <c r="E72" s="110">
        <f>(dhp2f_59!E72-dhp2f_59!$E$2)/dhp2f_59!$E$1</f>
        <v>-2.0061145240051252</v>
      </c>
      <c r="F72" s="110">
        <f>(dhp2f_59!F72-dhp2f_59!$F$2)/dhp2f_59!$F$1</f>
        <v>-0.51849486256610433</v>
      </c>
      <c r="G72" s="110">
        <f>(dhp2f_59!G72-dhp2f_59!$G$2)/dhp2f_59!$G$1</f>
        <v>-1.0602880932427989</v>
      </c>
      <c r="H72" s="110">
        <f>(dhp2f_59!H72-dhp2f_59!$H$2)/dhp2f_59!$H$1</f>
        <v>-1.8237713674705098</v>
      </c>
      <c r="I72" s="114"/>
      <c r="J72" s="110">
        <f>(dhp2f_59!J72-dhp2f_59!$J$2)/dhp2f_59!$J$1</f>
        <v>-0.12642334764747962</v>
      </c>
      <c r="K72" s="110">
        <f>(dhp2f_59!K72-dhp2f_59!$K$2)/dhp2f_59!$K$1</f>
        <v>1.8694251527884271</v>
      </c>
      <c r="L72" s="267"/>
      <c r="M72" s="413">
        <f t="shared" si="10"/>
        <v>-0.69263166704268453</v>
      </c>
      <c r="N72" s="75">
        <f t="shared" si="11"/>
        <v>-0.70742433617264078</v>
      </c>
      <c r="P72" s="75">
        <v>-0.82193387075723379</v>
      </c>
    </row>
    <row r="73" spans="1:16">
      <c r="A73" s="49">
        <v>242736</v>
      </c>
      <c r="C73" s="110">
        <f>(dhp2f_59!C73-dhp2f_59!$C$2)/dhp2f_59!$C$1</f>
        <v>-0.15804167557537338</v>
      </c>
      <c r="D73" s="110">
        <f>(dhp2f_59!D73-dhp2f_59!$D$2)/dhp2f_59!$D$1</f>
        <v>-1.4880878050646884</v>
      </c>
      <c r="E73" s="110">
        <f>(dhp2f_59!E73-dhp2f_59!$E$2)/dhp2f_59!$E$1</f>
        <v>-2.0920024149066467</v>
      </c>
      <c r="F73" s="110">
        <f>(dhp2f_59!F73-dhp2f_59!$F$2)/dhp2f_59!$F$1</f>
        <v>-0.87819180875824021</v>
      </c>
      <c r="G73" s="110">
        <f>(dhp2f_59!G73-dhp2f_59!$G$2)/dhp2f_59!$G$1</f>
        <v>-0.94417441227613164</v>
      </c>
      <c r="H73" s="110">
        <f>(dhp2f_59!H73-dhp2f_59!$H$2)/dhp2f_59!$H$1</f>
        <v>-1.8795961493916493</v>
      </c>
      <c r="I73" s="114"/>
      <c r="J73" s="110">
        <f>(dhp2f_59!J73-dhp2f_59!$J$2)/dhp2f_59!$J$1</f>
        <v>-8.8165859432324772E-2</v>
      </c>
      <c r="K73" s="110">
        <f>(dhp2f_59!K73-dhp2f_59!$K$2)/dhp2f_59!$K$1</f>
        <v>1.9250850914183451</v>
      </c>
      <c r="L73" s="267"/>
      <c r="M73" s="413">
        <f t="shared" si="10"/>
        <v>-0.70039687924833871</v>
      </c>
      <c r="N73" s="75">
        <f t="shared" si="11"/>
        <v>-0.75015982435586748</v>
      </c>
      <c r="P73" s="75">
        <v>-0.82306843985542089</v>
      </c>
    </row>
    <row r="74" spans="1:16">
      <c r="A74" s="49">
        <v>242767</v>
      </c>
      <c r="C74" s="110">
        <f>(dhp2f_59!C74-dhp2f_59!$C$2)/dhp2f_59!$C$1</f>
        <v>-7.5332315616739504E-2</v>
      </c>
      <c r="D74" s="110">
        <f>(dhp2f_59!D74-dhp2f_59!$D$2)/dhp2f_59!$D$1</f>
        <v>-1.2616489030927205</v>
      </c>
      <c r="E74" s="110">
        <f>(dhp2f_59!E74-dhp2f_59!$E$2)/dhp2f_59!$E$1</f>
        <v>-1.8299461790031659</v>
      </c>
      <c r="F74" s="110">
        <f>(dhp2f_59!F74-dhp2f_59!$F$2)/dhp2f_59!$F$1</f>
        <v>-0.79611398607238681</v>
      </c>
      <c r="G74" s="110">
        <f>(dhp2f_59!G74-dhp2f_59!$G$2)/dhp2f_59!$G$1</f>
        <v>-0.76964683383857602</v>
      </c>
      <c r="H74" s="110">
        <f>(dhp2f_59!H74-dhp2f_59!$H$2)/dhp2f_59!$H$1</f>
        <v>-1.6380641404069185</v>
      </c>
      <c r="I74" s="114"/>
      <c r="J74" s="110">
        <f>(dhp2f_59!J74-dhp2f_59!$J$2)/dhp2f_59!$J$1</f>
        <v>-5.523905671316396E-2</v>
      </c>
      <c r="K74" s="110">
        <f>(dhp2f_59!K74-dhp2f_59!$K$2)/dhp2f_59!$K$1</f>
        <v>1.8562184053189488</v>
      </c>
      <c r="L74" s="267"/>
      <c r="M74" s="413">
        <f t="shared" si="10"/>
        <v>-0.57122162617809047</v>
      </c>
      <c r="N74" s="75">
        <f t="shared" si="11"/>
        <v>-0.62079897666156791</v>
      </c>
      <c r="P74" s="75">
        <v>-0.68066982455266989</v>
      </c>
    </row>
    <row r="75" spans="1:16">
      <c r="A75" s="49">
        <v>242797</v>
      </c>
      <c r="C75" s="110">
        <f>(dhp2f_59!C75-dhp2f_59!$C$2)/dhp2f_59!$C$1</f>
        <v>-2.0440305162680635E-3</v>
      </c>
      <c r="D75" s="110">
        <f>(dhp2f_59!D75-dhp2f_59!$D$2)/dhp2f_59!$D$1</f>
        <v>-0.99820665405631448</v>
      </c>
      <c r="E75" s="110">
        <f>(dhp2f_59!E75-dhp2f_59!$E$2)/dhp2f_59!$E$1</f>
        <v>-1.3176908125126274</v>
      </c>
      <c r="F75" s="110">
        <f>(dhp2f_59!F75-dhp2f_59!$F$2)/dhp2f_59!$F$1</f>
        <v>-0.40441069024130133</v>
      </c>
      <c r="G75" s="110">
        <f>(dhp2f_59!G75-dhp2f_59!$G$2)/dhp2f_59!$G$1</f>
        <v>-0.53868112553953984</v>
      </c>
      <c r="H75" s="110">
        <f>(dhp2f_59!H75-dhp2f_59!$H$2)/dhp2f_59!$H$1</f>
        <v>-1.2185122364527801</v>
      </c>
      <c r="I75" s="115"/>
      <c r="J75" s="110">
        <f>(dhp2f_59!J75-dhp2f_59!$J$2)/dhp2f_59!$J$1</f>
        <v>8.570219181634188E-2</v>
      </c>
      <c r="K75" s="110">
        <f>(dhp2f_59!K75-dhp2f_59!$K$2)/dhp2f_59!$K$1</f>
        <v>1.6648362629413127</v>
      </c>
      <c r="L75" s="268"/>
      <c r="M75" s="413">
        <f t="shared" si="10"/>
        <v>-0.341125886820147</v>
      </c>
      <c r="N75" s="75">
        <f t="shared" si="11"/>
        <v>-0.36471365641756143</v>
      </c>
      <c r="P75" s="75">
        <v>-0.43734629393159274</v>
      </c>
    </row>
    <row r="76" spans="1:16">
      <c r="A76" s="49">
        <v>242828</v>
      </c>
      <c r="C76" s="110">
        <f>(dhp2f_59!C76-dhp2f_59!$C$2)/dhp2f_59!$C$1</f>
        <v>6.3465079460109861E-2</v>
      </c>
      <c r="D76" s="110">
        <f>(dhp2f_59!D76-dhp2f_59!$D$2)/dhp2f_59!$D$1</f>
        <v>-0.74544950402242827</v>
      </c>
      <c r="E76" s="110">
        <f>(dhp2f_59!E76-dhp2f_59!$E$2)/dhp2f_59!$E$1</f>
        <v>-0.70745294029935202</v>
      </c>
      <c r="F76" s="110">
        <f>(dhp2f_59!F76-dhp2f_59!$F$2)/dhp2f_59!$F$1</f>
        <v>0.15891222043904507</v>
      </c>
      <c r="G76" s="110">
        <f>(dhp2f_59!G76-dhp2f_59!$G$2)/dhp2f_59!$G$1</f>
        <v>-0.26688564175177043</v>
      </c>
      <c r="H76" s="110">
        <f>(dhp2f_59!H76-dhp2f_59!$H$2)/dhp2f_59!$H$1</f>
        <v>-0.73481183989033971</v>
      </c>
      <c r="I76" s="115"/>
      <c r="J76" s="110">
        <f>(dhp2f_59!J76-dhp2f_59!$J$2)/dhp2f_59!$J$1</f>
        <v>0.31833312186085655</v>
      </c>
      <c r="K76" s="110">
        <f>(dhp2f_59!K76-dhp2f_59!$K$2)/dhp2f_59!$K$1</f>
        <v>1.3607292100719239</v>
      </c>
      <c r="L76" s="268"/>
      <c r="M76" s="413">
        <f t="shared" si="10"/>
        <v>-6.9145036766494417E-2</v>
      </c>
      <c r="N76" s="75">
        <f t="shared" si="11"/>
        <v>-5.8289955306715692E-2</v>
      </c>
      <c r="P76" s="75">
        <v>-0.15258837049823773</v>
      </c>
    </row>
    <row r="77" spans="1:16" s="74" customFormat="1">
      <c r="A77" s="49">
        <v>242858</v>
      </c>
      <c r="B77" s="25"/>
      <c r="C77" s="112">
        <f>(dhp2f_59!C77-dhp2f_59!$C$2)/dhp2f_59!$C$1</f>
        <v>0.12511059882052633</v>
      </c>
      <c r="D77" s="112">
        <f>(dhp2f_59!D77-dhp2f_59!$D$2)/dhp2f_59!$D$1</f>
        <v>-0.53040001624069399</v>
      </c>
      <c r="E77" s="112">
        <f>(dhp2f_59!E77-dhp2f_59!$E$2)/dhp2f_59!$E$1</f>
        <v>-0.12945441410376277</v>
      </c>
      <c r="F77" s="112">
        <f>(dhp2f_59!F77-dhp2f_59!$F$2)/dhp2f_59!$F$1</f>
        <v>0.77310204340765032</v>
      </c>
      <c r="G77" s="112">
        <f>(dhp2f_59!G77-dhp2f_59!$G$2)/dhp2f_59!$G$1</f>
        <v>4.8212933095860541E-2</v>
      </c>
      <c r="H77" s="112">
        <f>(dhp2f_59!H77-dhp2f_59!$H$2)/dhp2f_59!$H$1</f>
        <v>-0.23967405255588092</v>
      </c>
      <c r="I77" s="116"/>
      <c r="J77" s="112">
        <f>(dhp2f_59!J77-dhp2f_59!$J$2)/dhp2f_59!$J$1</f>
        <v>0.61570184297994168</v>
      </c>
      <c r="K77" s="112">
        <f>(dhp2f_59!K77-dhp2f_59!$K$2)/dhp2f_59!$K$1</f>
        <v>0.9576166243598685</v>
      </c>
      <c r="L77" s="269"/>
      <c r="M77" s="413">
        <f t="shared" si="10"/>
        <v>0.20252694497043872</v>
      </c>
      <c r="N77" s="75">
        <f t="shared" si="11"/>
        <v>0.24114867130785381</v>
      </c>
      <c r="P77" s="318">
        <v>0.13220571136436016</v>
      </c>
    </row>
    <row r="78" spans="1:16">
      <c r="A78" s="46">
        <v>242889</v>
      </c>
      <c r="C78" s="110">
        <f>(dhp2f_59!C78-dhp2f_59!$C$2)/dhp2f_59!$C$1</f>
        <v>0.18366666000088164</v>
      </c>
      <c r="D78" s="110">
        <f>(dhp2f_59!D78-dhp2f_59!$D$2)/dhp2f_59!$D$1</f>
        <v>-0.34760313199106974</v>
      </c>
      <c r="E78" s="110">
        <f>(dhp2f_59!E78-dhp2f_59!$E$2)/dhp2f_59!$E$1</f>
        <v>0.32666548726149597</v>
      </c>
      <c r="F78" s="110">
        <f>(dhp2f_59!F78-dhp2f_59!$F$2)/dhp2f_59!$F$1</f>
        <v>1.2959314246422933</v>
      </c>
      <c r="G78" s="110">
        <f>(dhp2f_59!G78-dhp2f_59!$G$2)/dhp2f_59!$G$1</f>
        <v>0.41656357017665047</v>
      </c>
      <c r="H78" s="110">
        <f>(dhp2f_59!H78-dhp2f_59!$H$2)/dhp2f_59!$H$1</f>
        <v>0.18888759267521837</v>
      </c>
      <c r="I78" s="115"/>
      <c r="J78" s="110">
        <f>(dhp2f_59!J78-dhp2f_59!$J$2)/dhp2f_59!$J$1</f>
        <v>0.97405229490451206</v>
      </c>
      <c r="K78" s="110">
        <f>(dhp2f_59!K78-dhp2f_59!$K$2)/dhp2f_59!$K$1</f>
        <v>0.47243210086176018</v>
      </c>
      <c r="L78" s="268"/>
      <c r="M78" s="413">
        <f t="shared" si="10"/>
        <v>0.43882449981646776</v>
      </c>
      <c r="N78" s="75">
        <f t="shared" si="11"/>
        <v>0.48506096139236837</v>
      </c>
      <c r="P78" s="75">
        <v>0.38344910463343684</v>
      </c>
    </row>
    <row r="79" spans="1:16">
      <c r="A79" s="49">
        <v>242920</v>
      </c>
      <c r="C79" s="110">
        <f>(dhp2f_59!C79-dhp2f_59!$C$2)/dhp2f_59!$C$1</f>
        <v>0.25258528372785305</v>
      </c>
      <c r="D79" s="110">
        <f>(dhp2f_59!D79-dhp2f_59!$D$2)/dhp2f_59!$D$1</f>
        <v>-0.18945531170109253</v>
      </c>
      <c r="E79" s="110">
        <f>(dhp2f_59!E79-dhp2f_59!$E$2)/dhp2f_59!$E$1</f>
        <v>0.62589300137381221</v>
      </c>
      <c r="F79" s="110">
        <f>(dhp2f_59!F79-dhp2f_59!$F$2)/dhp2f_59!$F$1</f>
        <v>1.7059211434677888</v>
      </c>
      <c r="G79" s="110">
        <f>(dhp2f_59!G79-dhp2f_59!$G$2)/dhp2f_59!$G$1</f>
        <v>0.82317582104296572</v>
      </c>
      <c r="H79" s="110">
        <f>(dhp2f_59!H79-dhp2f_59!$H$2)/dhp2f_59!$H$1</f>
        <v>0.53724127704321045</v>
      </c>
      <c r="I79" s="115"/>
      <c r="J79" s="110">
        <f>(dhp2f_59!J79-dhp2f_59!$J$2)/dhp2f_59!$J$1</f>
        <v>1.3686762251748801</v>
      </c>
      <c r="K79" s="110">
        <f>(dhp2f_59!K79-dhp2f_59!$K$2)/dhp2f_59!$K$1</f>
        <v>-7.2842577490372609E-2</v>
      </c>
      <c r="L79" s="268"/>
      <c r="M79" s="413">
        <f t="shared" si="10"/>
        <v>0.63139935782988066</v>
      </c>
      <c r="N79" s="75">
        <f t="shared" si="11"/>
        <v>0.66257229297803777</v>
      </c>
      <c r="P79" s="75">
        <v>0.59427038124252907</v>
      </c>
    </row>
    <row r="80" spans="1:16">
      <c r="A80" s="49">
        <v>242948</v>
      </c>
      <c r="C80" s="110">
        <f>(dhp2f_59!C80-dhp2f_59!$C$2)/dhp2f_59!$C$1</f>
        <v>0.33653129139324733</v>
      </c>
      <c r="D80" s="110">
        <f>(dhp2f_59!D80-dhp2f_59!$D$2)/dhp2f_59!$D$1</f>
        <v>-3.5643586558497843E-2</v>
      </c>
      <c r="E80" s="110">
        <f>(dhp2f_59!E80-dhp2f_59!$E$2)/dhp2f_59!$E$1</f>
        <v>0.77617114475926774</v>
      </c>
      <c r="F80" s="110">
        <f>(dhp2f_59!F80-dhp2f_59!$F$2)/dhp2f_59!$F$1</f>
        <v>2.0054141660781815</v>
      </c>
      <c r="G80" s="110">
        <f>(dhp2f_59!G80-dhp2f_59!$G$2)/dhp2f_59!$G$1</f>
        <v>1.2209035253771574</v>
      </c>
      <c r="H80" s="110">
        <f>(dhp2f_59!H80-dhp2f_59!$H$2)/dhp2f_59!$H$1</f>
        <v>0.81036251060076436</v>
      </c>
      <c r="I80" s="115"/>
      <c r="J80" s="110">
        <f>(dhp2f_59!J80-dhp2f_59!$J$2)/dhp2f_59!$J$1</f>
        <v>1.7109965274992585</v>
      </c>
      <c r="K80" s="110">
        <f>(dhp2f_59!K80-dhp2f_59!$K$2)/dhp2f_59!$K$1</f>
        <v>-0.64248278478802512</v>
      </c>
      <c r="L80" s="268"/>
      <c r="M80" s="413">
        <f t="shared" si="10"/>
        <v>0.77278159929516932</v>
      </c>
      <c r="N80" s="75">
        <f t="shared" si="11"/>
        <v>0.77080299626515814</v>
      </c>
      <c r="P80" s="75">
        <v>0.75540664995695717</v>
      </c>
    </row>
    <row r="81" spans="1:22">
      <c r="A81" s="49">
        <v>242979</v>
      </c>
      <c r="C81" s="110">
        <f>(dhp2f_59!C81-dhp2f_59!$C$2)/dhp2f_59!$C$1</f>
        <v>0.43595404181797198</v>
      </c>
      <c r="D81" s="110">
        <f>(dhp2f_59!D81-dhp2f_59!$D$2)/dhp2f_59!$D$1</f>
        <v>0.12371485374751748</v>
      </c>
      <c r="E81" s="110">
        <f>(dhp2f_59!E81-dhp2f_59!$E$2)/dhp2f_59!$E$1</f>
        <v>0.8059613239029586</v>
      </c>
      <c r="F81" s="110">
        <f>(dhp2f_59!F81-dhp2f_59!$F$2)/dhp2f_59!$F$1</f>
        <v>2.1790547105303539</v>
      </c>
      <c r="G81" s="110">
        <f>(dhp2f_59!G81-dhp2f_59!$G$2)/dhp2f_59!$G$1</f>
        <v>1.5451358982063086</v>
      </c>
      <c r="H81" s="110">
        <f>(dhp2f_59!H81-dhp2f_59!$H$2)/dhp2f_59!$H$1</f>
        <v>1.0251989499651168</v>
      </c>
      <c r="I81" s="115"/>
      <c r="J81" s="110">
        <f>(dhp2f_59!J81-dhp2f_59!$J$2)/dhp2f_59!$J$1</f>
        <v>1.9268403220911468</v>
      </c>
      <c r="K81" s="110">
        <f>(dhp2f_59!K81-dhp2f_59!$K$2)/dhp2f_59!$K$1</f>
        <v>-1.1863024397008299</v>
      </c>
      <c r="L81" s="268"/>
      <c r="M81" s="413">
        <f t="shared" si="10"/>
        <v>0.85694470757006802</v>
      </c>
      <c r="N81" s="75">
        <f t="shared" si="11"/>
        <v>0.8124112867560439</v>
      </c>
      <c r="P81" s="75">
        <v>0.85738267308738436</v>
      </c>
    </row>
    <row r="82" spans="1:22">
      <c r="A82" s="49">
        <v>243009</v>
      </c>
      <c r="C82" s="110">
        <f>(dhp2f_59!C82-dhp2f_59!$C$2)/dhp2f_59!$C$1</f>
        <v>0.54493127497460581</v>
      </c>
      <c r="D82" s="110">
        <f>(dhp2f_59!D82-dhp2f_59!$D$2)/dhp2f_59!$D$1</f>
        <v>0.30873613212288631</v>
      </c>
      <c r="E82" s="110">
        <f>(dhp2f_59!E82-dhp2f_59!$E$2)/dhp2f_59!$E$1</f>
        <v>0.75988869843931395</v>
      </c>
      <c r="F82" s="110">
        <f>(dhp2f_59!F82-dhp2f_59!$F$2)/dhp2f_59!$F$1</f>
        <v>2.2578428580118368</v>
      </c>
      <c r="G82" s="110">
        <f>(dhp2f_59!G82-dhp2f_59!$G$2)/dhp2f_59!$G$1</f>
        <v>1.7518028933553056</v>
      </c>
      <c r="H82" s="110">
        <f>(dhp2f_59!H82-dhp2f_59!$H$2)/dhp2f_59!$H$1</f>
        <v>1.1968444772165554</v>
      </c>
      <c r="I82" s="115"/>
      <c r="J82" s="110">
        <f>(dhp2f_59!J82-dhp2f_59!$J$2)/dhp2f_59!$J$1</f>
        <v>1.9876135971447999</v>
      </c>
      <c r="K82" s="110">
        <f>(dhp2f_59!K82-dhp2f_59!$K$2)/dhp2f_59!$K$1</f>
        <v>-1.6663368443694793</v>
      </c>
      <c r="L82" s="268"/>
      <c r="M82" s="413">
        <f t="shared" si="10"/>
        <v>0.89266538586197808</v>
      </c>
      <c r="N82" s="75">
        <f t="shared" si="11"/>
        <v>0.80743148642765217</v>
      </c>
      <c r="P82" s="75">
        <v>0.90598562483368728</v>
      </c>
    </row>
    <row r="83" spans="1:22">
      <c r="A83" s="49">
        <v>243040</v>
      </c>
      <c r="C83" s="110">
        <f>(dhp2f_59!C83-dhp2f_59!$C$2)/dhp2f_59!$C$1</f>
        <v>0.65444355336953564</v>
      </c>
      <c r="D83" s="110">
        <f>(dhp2f_59!D83-dhp2f_59!$D$2)/dhp2f_59!$D$1</f>
        <v>0.50655248714447165</v>
      </c>
      <c r="E83" s="110">
        <f>(dhp2f_59!E83-dhp2f_59!$E$2)/dhp2f_59!$E$1</f>
        <v>0.70066501241706836</v>
      </c>
      <c r="F83" s="110">
        <f>(dhp2f_59!F83-dhp2f_59!$F$2)/dhp2f_59!$F$1</f>
        <v>2.2477183133284879</v>
      </c>
      <c r="G83" s="110">
        <f>(dhp2f_59!G83-dhp2f_59!$G$2)/dhp2f_59!$G$1</f>
        <v>1.8192613460524387</v>
      </c>
      <c r="H83" s="110">
        <f>(dhp2f_59!H83-dhp2f_59!$H$2)/dhp2f_59!$H$1</f>
        <v>1.3372587269073772</v>
      </c>
      <c r="I83" s="115"/>
      <c r="J83" s="110">
        <f>(dhp2f_59!J83-dhp2f_59!$J$2)/dhp2f_59!$J$1</f>
        <v>1.9105212859955472</v>
      </c>
      <c r="K83" s="110">
        <f>(dhp2f_59!K83-dhp2f_59!$K$2)/dhp2f_59!$K$1</f>
        <v>-2.0520274664572353</v>
      </c>
      <c r="L83" s="268"/>
      <c r="M83" s="413">
        <f t="shared" si="10"/>
        <v>0.89054915734471141</v>
      </c>
      <c r="N83" s="75">
        <f t="shared" si="11"/>
        <v>0.77511472655595293</v>
      </c>
      <c r="P83" s="75">
        <v>0.90993033015144031</v>
      </c>
    </row>
    <row r="84" spans="1:22">
      <c r="A84" s="79">
        <v>243070</v>
      </c>
      <c r="C84" s="110">
        <f>(dhp2f_59!C84-dhp2f_59!$C$2)/dhp2f_59!$C$1</f>
        <v>0.73853391499624366</v>
      </c>
      <c r="D84" s="110">
        <f>(dhp2f_59!D84-dhp2f_59!$D$2)/dhp2f_59!$D$1</f>
        <v>0.68534593806266209</v>
      </c>
      <c r="E84" s="110">
        <f>(dhp2f_59!E84-dhp2f_59!$E$2)/dhp2f_59!$E$1</f>
        <v>0.66417221893035239</v>
      </c>
      <c r="F84" s="110">
        <f>(dhp2f_59!F84-dhp2f_59!$F$2)/dhp2f_59!$F$1</f>
        <v>2.1351919048230013</v>
      </c>
      <c r="G84" s="110">
        <f>(dhp2f_59!G84-dhp2f_59!$G$2)/dhp2f_59!$G$1</f>
        <v>1.7550014614353571</v>
      </c>
      <c r="H84" s="110">
        <f>(dhp2f_59!H84-dhp2f_59!$H$2)/dhp2f_59!$H$1</f>
        <v>1.4476505849027645</v>
      </c>
      <c r="I84" s="115"/>
      <c r="J84" s="110">
        <f>(dhp2f_59!J84-dhp2f_59!$J$2)/dhp2f_59!$J$1</f>
        <v>1.7335226721402304</v>
      </c>
      <c r="K84" s="110">
        <f>(dhp2f_59!K84-dhp2f_59!$K$2)/dhp2f_59!$K$1</f>
        <v>-2.3202344984586634</v>
      </c>
      <c r="L84" s="268"/>
      <c r="M84" s="413">
        <f t="shared" si="10"/>
        <v>0.85489802460399344</v>
      </c>
      <c r="N84" s="75">
        <f t="shared" si="11"/>
        <v>0.7242748034000579</v>
      </c>
      <c r="P84" s="75">
        <v>0.87413503677367732</v>
      </c>
    </row>
    <row r="85" spans="1:22">
      <c r="A85" s="49">
        <v>243101</v>
      </c>
      <c r="C85" s="110">
        <f>(dhp2f_59!C85-dhp2f_59!$C$2)/dhp2f_59!$C$1</f>
        <v>0.783304034187707</v>
      </c>
      <c r="D85" s="110">
        <f>(dhp2f_59!D85-dhp2f_59!$D$2)/dhp2f_59!$D$1</f>
        <v>0.82148025750635456</v>
      </c>
      <c r="E85" s="117">
        <f>(dhp2f_59!E85-dhp2f_59!$E$2)/dhp2f_59!$E$1</f>
        <v>0.65430576727874568</v>
      </c>
      <c r="F85" s="117">
        <f>(dhp2f_59!F85-dhp2f_59!$F$2)/dhp2f_59!$F$1</f>
        <v>1.9310496949318607</v>
      </c>
      <c r="G85" s="117">
        <f>(dhp2f_59!G85-dhp2f_59!$G$2)/dhp2f_59!$G$1</f>
        <v>1.6081792054475847</v>
      </c>
      <c r="H85" s="117">
        <f>(dhp2f_59!H85-dhp2f_59!$H$2)/dhp2f_59!$H$1</f>
        <v>1.542405452447343</v>
      </c>
      <c r="I85" s="114"/>
      <c r="J85" s="117">
        <f>(dhp2f_59!J85-dhp2f_59!$J$2)/dhp2f_59!$J$1</f>
        <v>1.5036779756433161</v>
      </c>
      <c r="K85" s="117">
        <f>(dhp2f_59!K85-dhp2f_59!$K$2)/dhp2f_59!$K$1</f>
        <v>-2.4540661800097916</v>
      </c>
      <c r="L85" s="270"/>
      <c r="M85" s="413">
        <f t="shared" si="10"/>
        <v>0.79879202592914011</v>
      </c>
      <c r="N85" s="75">
        <f t="shared" si="11"/>
        <v>0.6664754946329714</v>
      </c>
      <c r="P85" s="75">
        <v>0.81403773357396181</v>
      </c>
    </row>
    <row r="86" spans="1:22">
      <c r="A86" s="49">
        <v>243132</v>
      </c>
      <c r="C86" s="117">
        <f>(dhp2f_59!C86-dhp2f_59!$C$2)/dhp2f_59!$C$1</f>
        <v>0.76558821778283526</v>
      </c>
      <c r="D86" s="117">
        <f>(dhp2f_59!D86-dhp2f_59!$D$2)/dhp2f_59!$D$1</f>
        <v>0.90572376534861043</v>
      </c>
      <c r="E86" s="117">
        <f>(dhp2f_59!E86-dhp2f_59!$E$2)/dhp2f_59!$E$1</f>
        <v>0.63891750804074465</v>
      </c>
      <c r="F86" s="117">
        <f>(dhp2f_59!F86-dhp2f_59!$F$2)/dhp2f_59!$F$1</f>
        <v>1.5952808417696849</v>
      </c>
      <c r="G86" s="117">
        <f>(dhp2f_59!G86-dhp2f_59!$G$2)/dhp2f_59!$G$1</f>
        <v>1.4261201813818498</v>
      </c>
      <c r="H86" s="117">
        <f>(dhp2f_59!H86-dhp2f_59!$H$2)/dhp2f_59!$H$1</f>
        <v>1.6028298949908657</v>
      </c>
      <c r="I86" s="114"/>
      <c r="J86" s="117">
        <f>(dhp2f_59!J86-dhp2f_59!$J$2)/dhp2f_59!$J$1</f>
        <v>1.261144476921165</v>
      </c>
      <c r="K86" s="117">
        <f>(dhp2f_59!K86-dhp2f_59!$K$2)/dhp2f_59!$K$1</f>
        <v>-2.4491567522707909</v>
      </c>
      <c r="L86" s="270"/>
      <c r="M86" s="413">
        <f t="shared" si="10"/>
        <v>0.71830601674562067</v>
      </c>
      <c r="N86" s="75">
        <f t="shared" si="11"/>
        <v>0.59245662246671327</v>
      </c>
      <c r="P86" s="75">
        <v>0.72410091078932737</v>
      </c>
    </row>
    <row r="87" spans="1:22">
      <c r="A87" s="49">
        <v>243162</v>
      </c>
      <c r="C87" s="110">
        <f>(dhp2f_59!C87-dhp2f_59!$C$2)/dhp2f_59!$C$1</f>
        <v>0.67910772251186879</v>
      </c>
      <c r="D87" s="110">
        <f>(dhp2f_59!D87-dhp2f_59!$D$2)/dhp2f_59!$D$1</f>
        <v>0.95620480035106725</v>
      </c>
      <c r="E87" s="110">
        <f>(dhp2f_59!E87-dhp2f_59!$E$2)/dhp2f_59!$E$1</f>
        <v>0.63113496285263182</v>
      </c>
      <c r="F87" s="110">
        <f>(dhp2f_59!F87-dhp2f_59!$F$2)/dhp2f_59!$F$1</f>
        <v>1.2166377440756386</v>
      </c>
      <c r="G87" s="110">
        <f>(dhp2f_59!G87-dhp2f_59!$G$2)/dhp2f_59!$G$1</f>
        <v>1.2488615566199655</v>
      </c>
      <c r="H87" s="110">
        <f>(dhp2f_59!H87-dhp2f_59!$H$2)/dhp2f_59!$H$1</f>
        <v>1.6458719928245591</v>
      </c>
      <c r="I87" s="115"/>
      <c r="J87" s="110">
        <f>(dhp2f_59!J87-dhp2f_59!$J$2)/dhp2f_59!$J$1</f>
        <v>1.0084333257151956</v>
      </c>
      <c r="K87" s="110">
        <f>(dhp2f_59!K87-dhp2f_59!$K$2)/dhp2f_59!$K$1</f>
        <v>-2.3113045783470563</v>
      </c>
      <c r="L87" s="268"/>
      <c r="M87" s="413">
        <f t="shared" si="10"/>
        <v>0.63436844082548371</v>
      </c>
      <c r="N87" s="75">
        <f t="shared" si="11"/>
        <v>0.5244963745786726</v>
      </c>
      <c r="P87" s="75">
        <v>0.62630876217105791</v>
      </c>
    </row>
    <row r="88" spans="1:22">
      <c r="A88" s="49">
        <v>243193</v>
      </c>
      <c r="C88" s="118">
        <f>(dhp2f_59!C88-dhp2f_59!$C$2)/dhp2f_59!$C$1</f>
        <v>0.54218126733417238</v>
      </c>
      <c r="D88" s="118">
        <f>(dhp2f_59!D88-dhp2f_59!$D$2)/dhp2f_59!$D$1</f>
        <v>1.0489361263950043</v>
      </c>
      <c r="E88" s="118">
        <f>(dhp2f_59!E88-dhp2f_59!$E$2)/dhp2f_59!$E$1</f>
        <v>0.69015688789233443</v>
      </c>
      <c r="F88" s="118">
        <f>(dhp2f_59!F88-dhp2f_59!$F$2)/dhp2f_59!$F$1</f>
        <v>0.92486925119884256</v>
      </c>
      <c r="G88" s="118">
        <f>(dhp2f_59!G88-dhp2f_59!$G$2)/dhp2f_59!$G$1</f>
        <v>1.0947966978633048</v>
      </c>
      <c r="H88" s="118">
        <f>(dhp2f_59!H88-dhp2f_59!$H$2)/dhp2f_59!$H$1</f>
        <v>1.6771144094298347</v>
      </c>
      <c r="I88" s="119"/>
      <c r="J88" s="118">
        <f>(dhp2f_59!J88-dhp2f_59!$J$2)/dhp2f_59!$J$1</f>
        <v>0.77095084541464676</v>
      </c>
      <c r="K88" s="118">
        <f>(dhp2f_59!K88-dhp2f_59!$K$2)/dhp2f_59!$K$1</f>
        <v>-2.0631971783531395</v>
      </c>
      <c r="L88" s="271"/>
      <c r="M88" s="413">
        <f t="shared" si="10"/>
        <v>0.58572603839687498</v>
      </c>
      <c r="N88" s="75">
        <f t="shared" si="11"/>
        <v>0.50813839032958719</v>
      </c>
      <c r="P88" s="75">
        <v>0.56470588346832029</v>
      </c>
      <c r="V88" s="74"/>
    </row>
    <row r="89" spans="1:22" s="74" customFormat="1">
      <c r="A89" s="49">
        <v>243223</v>
      </c>
      <c r="B89" s="25"/>
      <c r="C89" s="120">
        <f>(dhp2f_59!C89-dhp2f_59!$C$2)/dhp2f_59!$C$1</f>
        <v>0.3767871580134653</v>
      </c>
      <c r="D89" s="120">
        <f>(dhp2f_59!D89-dhp2f_59!$D$2)/dhp2f_59!$D$1</f>
        <v>1.2382834266119138</v>
      </c>
      <c r="E89" s="120">
        <f>(dhp2f_59!E89-dhp2f_59!$E$2)/dhp2f_59!$E$1</f>
        <v>0.81929413192887168</v>
      </c>
      <c r="F89" s="120">
        <f>(dhp2f_59!F89-dhp2f_59!$F$2)/dhp2f_59!$F$1</f>
        <v>0.66393902234015001</v>
      </c>
      <c r="G89" s="120">
        <f>(dhp2f_59!G89-dhp2f_59!$G$2)/dhp2f_59!$G$1</f>
        <v>0.95849870541965376</v>
      </c>
      <c r="H89" s="120">
        <f>(dhp2f_59!H89-dhp2f_59!$H$2)/dhp2f_59!$H$1</f>
        <v>1.6766596497359223</v>
      </c>
      <c r="I89" s="121"/>
      <c r="J89" s="120">
        <f>(dhp2f_59!J89-dhp2f_59!$J$2)/dhp2f_59!$J$1</f>
        <v>0.60705325585471148</v>
      </c>
      <c r="K89" s="120">
        <f>(dhp2f_59!K89-dhp2f_59!$K$2)/dhp2f_59!$K$1</f>
        <v>-1.7434664732844694</v>
      </c>
      <c r="L89" s="272"/>
      <c r="M89" s="413">
        <f t="shared" si="10"/>
        <v>0.57463110957752728</v>
      </c>
      <c r="N89" s="75">
        <f t="shared" si="11"/>
        <v>0.54362716886451679</v>
      </c>
      <c r="P89" s="318">
        <v>0.5448674872454955</v>
      </c>
    </row>
    <row r="90" spans="1:22">
      <c r="A90" s="46">
        <v>243254</v>
      </c>
      <c r="C90" s="118">
        <f>(dhp2f_59!C90-dhp2f_59!$C$2)/dhp2f_59!$C$1</f>
        <v>0.21511848185016019</v>
      </c>
      <c r="D90" s="118">
        <f>(dhp2f_59!D90-dhp2f_59!$D$2)/dhp2f_59!$D$1</f>
        <v>1.486476196622877</v>
      </c>
      <c r="E90" s="118">
        <f>(dhp2f_59!E90-dhp2f_59!$E$2)/dhp2f_59!$E$1</f>
        <v>1.0001452551636933</v>
      </c>
      <c r="F90" s="118">
        <f>(dhp2f_59!F90-dhp2f_59!$F$2)/dhp2f_59!$F$1</f>
        <v>0.48647841900095051</v>
      </c>
      <c r="G90" s="118">
        <f>(dhp2f_59!G90-dhp2f_59!$G$2)/dhp2f_59!$G$1</f>
        <v>0.82924132554891317</v>
      </c>
      <c r="H90" s="118">
        <f>(dhp2f_59!H90-dhp2f_59!$H$2)/dhp2f_59!$H$1</f>
        <v>1.6539936420679504</v>
      </c>
      <c r="I90" s="119"/>
      <c r="J90" s="118">
        <f>(dhp2f_59!J90-dhp2f_59!$J$2)/dhp2f_59!$J$1</f>
        <v>0.5717729948168816</v>
      </c>
      <c r="K90" s="118">
        <f>(dhp2f_59!K90-dhp2f_59!$K$2)/dhp2f_59!$K$1</f>
        <v>-1.3912479504267754</v>
      </c>
      <c r="L90" s="271"/>
      <c r="M90" s="413">
        <f t="shared" si="10"/>
        <v>0.6064972955805813</v>
      </c>
      <c r="N90" s="75">
        <f t="shared" si="11"/>
        <v>0.63460309287426286</v>
      </c>
      <c r="P90" s="75">
        <v>0.57547828779179944</v>
      </c>
    </row>
    <row r="91" spans="1:22">
      <c r="A91" s="49">
        <v>243285</v>
      </c>
      <c r="C91" s="118">
        <f>(dhp2f_59!C91-dhp2f_59!$C$2)/dhp2f_59!$C$1</f>
        <v>9.0136010768281011E-2</v>
      </c>
      <c r="D91" s="118">
        <f>(dhp2f_59!D91-dhp2f_59!$D$2)/dhp2f_59!$D$1</f>
        <v>1.7488430988057011</v>
      </c>
      <c r="E91" s="118">
        <f>(dhp2f_59!E91-dhp2f_59!$E$2)/dhp2f_59!$E$1</f>
        <v>1.1866147000900296</v>
      </c>
      <c r="F91" s="118">
        <f>(dhp2f_59!F91-dhp2f_59!$F$2)/dhp2f_59!$F$1</f>
        <v>0.3924726508603642</v>
      </c>
      <c r="G91" s="118">
        <f>(dhp2f_59!G91-dhp2f_59!$G$2)/dhp2f_59!$G$1</f>
        <v>0.69489764318735303</v>
      </c>
      <c r="H91" s="118">
        <f>(dhp2f_59!H91-dhp2f_59!$H$2)/dhp2f_59!$H$1</f>
        <v>1.6072735509416118</v>
      </c>
      <c r="I91" s="119"/>
      <c r="J91" s="118">
        <f>(dhp2f_59!J91-dhp2f_59!$J$2)/dhp2f_59!$J$1</f>
        <v>0.61146303356385834</v>
      </c>
      <c r="K91" s="118">
        <f>(dhp2f_59!K91-dhp2f_59!$K$2)/dhp2f_59!$K$1</f>
        <v>-1.0405411223079855</v>
      </c>
      <c r="L91" s="271"/>
      <c r="M91" s="413">
        <f t="shared" si="10"/>
        <v>0.66139494573865165</v>
      </c>
      <c r="N91" s="75">
        <f t="shared" si="11"/>
        <v>0.75102098532559658</v>
      </c>
      <c r="P91" s="75">
        <v>0.63671331416205168</v>
      </c>
    </row>
    <row r="92" spans="1:22">
      <c r="A92" s="49">
        <v>243313</v>
      </c>
      <c r="C92" s="118">
        <f>(dhp2f_59!C92-dhp2f_59!$C$2)/dhp2f_59!$C$1</f>
        <v>-1.3098149594585788E-3</v>
      </c>
      <c r="D92" s="118">
        <f>(dhp2f_59!D92-dhp2f_59!$D$2)/dhp2f_59!$D$1</f>
        <v>1.9675770279077469</v>
      </c>
      <c r="E92" s="118">
        <f>(dhp2f_59!E92-dhp2f_59!$E$2)/dhp2f_59!$E$1</f>
        <v>1.316520071060594</v>
      </c>
      <c r="F92" s="118">
        <f>(dhp2f_59!F92-dhp2f_59!$F$2)/dhp2f_59!$F$1</f>
        <v>0.32349555195705287</v>
      </c>
      <c r="G92" s="118">
        <f>(dhp2f_59!G92-dhp2f_59!$G$2)/dhp2f_59!$G$1</f>
        <v>0.56618290869843246</v>
      </c>
      <c r="H92" s="118">
        <f>(dhp2f_59!H92-dhp2f_59!$H$2)/dhp2f_59!$H$1</f>
        <v>1.5409173977490793</v>
      </c>
      <c r="I92" s="119"/>
      <c r="J92" s="118">
        <f>(dhp2f_59!J92-dhp2f_59!$J$2)/dhp2f_59!$J$1</f>
        <v>0.66650246924393763</v>
      </c>
      <c r="K92" s="118">
        <f>(dhp2f_59!K92-dhp2f_59!$K$2)/dhp2f_59!$K$1</f>
        <v>-0.72333919586480289</v>
      </c>
      <c r="L92" s="271"/>
      <c r="M92" s="413">
        <f t="shared" si="10"/>
        <v>0.70706830197407267</v>
      </c>
      <c r="N92" s="75">
        <f t="shared" si="11"/>
        <v>0.84861222034226802</v>
      </c>
      <c r="P92" s="75">
        <v>0.69444076793787102</v>
      </c>
    </row>
    <row r="93" spans="1:22">
      <c r="A93" s="49">
        <v>243344</v>
      </c>
      <c r="C93" s="118">
        <f>(dhp2f_59!C93-dhp2f_59!$C$2)/dhp2f_59!$C$1</f>
        <v>-6.5819661459951925E-2</v>
      </c>
      <c r="D93" s="118">
        <f>(dhp2f_59!D93-dhp2f_59!$D$2)/dhp2f_59!$D$1</f>
        <v>2.0801211338660028</v>
      </c>
      <c r="E93" s="118">
        <f>(dhp2f_59!E93-dhp2f_59!$E$2)/dhp2f_59!$E$1</f>
        <v>1.3652114348953528</v>
      </c>
      <c r="F93" s="118">
        <f>(dhp2f_59!F93-dhp2f_59!$F$2)/dhp2f_59!$F$1</f>
        <v>0.23632834675040956</v>
      </c>
      <c r="G93" s="118">
        <f>(dhp2f_59!G93-dhp2f_59!$G$2)/dhp2f_59!$G$1</f>
        <v>0.45890256745343239</v>
      </c>
      <c r="H93" s="118">
        <f>(dhp2f_59!H93-dhp2f_59!$H$2)/dhp2f_59!$H$1</f>
        <v>1.45302997495855</v>
      </c>
      <c r="I93" s="119"/>
      <c r="J93" s="118">
        <f>(dhp2f_59!J93-dhp2f_59!$J$2)/dhp2f_59!$J$1</f>
        <v>0.67958567033939077</v>
      </c>
      <c r="K93" s="118">
        <f>(dhp2f_59!K93-dhp2f_59!$K$2)/dhp2f_59!$K$1</f>
        <v>-0.46657772184380386</v>
      </c>
      <c r="L93" s="271"/>
      <c r="M93" s="413">
        <f t="shared" si="10"/>
        <v>0.7175977181199229</v>
      </c>
      <c r="N93" s="75">
        <f t="shared" si="11"/>
        <v>0.89128313982765039</v>
      </c>
      <c r="P93" s="75">
        <v>0.72050087071305202</v>
      </c>
    </row>
    <row r="94" spans="1:22">
      <c r="A94" s="49">
        <v>243374</v>
      </c>
      <c r="C94" s="118">
        <f>(dhp2f_59!C94-dhp2f_59!$C$2)/dhp2f_59!$C$1</f>
        <v>-0.10434342628139454</v>
      </c>
      <c r="D94" s="118">
        <f>(dhp2f_59!D94-dhp2f_59!$D$2)/dhp2f_59!$D$1</f>
        <v>2.0436090554415918</v>
      </c>
      <c r="E94" s="118">
        <f>(dhp2f_59!E94-dhp2f_59!$E$2)/dhp2f_59!$E$1</f>
        <v>1.354888327302483</v>
      </c>
      <c r="F94" s="118">
        <f>(dhp2f_59!F94-dhp2f_59!$F$2)/dhp2f_59!$F$1</f>
        <v>0.28734658875778457</v>
      </c>
      <c r="G94" s="118">
        <f>(dhp2f_59!G94-dhp2f_59!$G$2)/dhp2f_59!$G$1</f>
        <v>0.37647541615186214</v>
      </c>
      <c r="H94" s="118">
        <f>(dhp2f_59!H94-dhp2f_59!$H$2)/dhp2f_59!$H$1</f>
        <v>1.359423745391432</v>
      </c>
      <c r="I94" s="122"/>
      <c r="J94" s="118">
        <f>(dhp2f_59!J94-dhp2f_59!$J$2)/dhp2f_59!$J$1</f>
        <v>0.62293757213865208</v>
      </c>
      <c r="K94" s="118">
        <f>(dhp2f_59!K94-dhp2f_59!$K$2)/dhp2f_59!$K$1</f>
        <v>-0.2848972052258773</v>
      </c>
      <c r="L94" s="271"/>
      <c r="M94" s="413">
        <f t="shared" si="10"/>
        <v>0.70693000920956672</v>
      </c>
      <c r="N94" s="75">
        <f t="shared" si="11"/>
        <v>0.89721801396767775</v>
      </c>
      <c r="P94" s="75">
        <v>0.72235033369908774</v>
      </c>
    </row>
    <row r="95" spans="1:22">
      <c r="A95" s="49">
        <v>243405</v>
      </c>
      <c r="C95" s="118">
        <f>(dhp2f_59!C95-dhp2f_59!$C$2)/dhp2f_59!$C$1</f>
        <v>-0.11949215095248951</v>
      </c>
      <c r="D95" s="118">
        <f>(dhp2f_59!D95-dhp2f_59!$D$2)/dhp2f_59!$D$1</f>
        <v>1.8509337633618568</v>
      </c>
      <c r="E95" s="118">
        <f>(dhp2f_59!E95-dhp2f_59!$E$2)/dhp2f_59!$E$1</f>
        <v>1.2843056190511841</v>
      </c>
      <c r="F95" s="118">
        <f>(dhp2f_59!F95-dhp2f_59!$F$2)/dhp2f_59!$F$1</f>
        <v>0.35175933675716098</v>
      </c>
      <c r="G95" s="118">
        <f>(dhp2f_59!G95-dhp2f_59!$G$2)/dhp2f_59!$G$1</f>
        <v>0.34048226724172603</v>
      </c>
      <c r="H95" s="118">
        <f>(dhp2f_59!H95-dhp2f_59!$H$2)/dhp2f_59!$H$1</f>
        <v>1.2374100198515829</v>
      </c>
      <c r="I95" s="122"/>
      <c r="J95" s="118">
        <f>(dhp2f_59!J95-dhp2f_59!$J$2)/dhp2f_59!$J$1</f>
        <v>0.53063335786519072</v>
      </c>
      <c r="K95" s="118">
        <f>(dhp2f_59!K95-dhp2f_59!$K$2)/dhp2f_59!$K$1</f>
        <v>-0.17645414100687953</v>
      </c>
      <c r="L95" s="271"/>
      <c r="M95" s="413">
        <f t="shared" si="10"/>
        <v>0.66244725902116663</v>
      </c>
      <c r="N95" s="75">
        <f t="shared" si="11"/>
        <v>0.84643132598001614</v>
      </c>
      <c r="P95" s="75">
        <v>0.68395917840904019</v>
      </c>
    </row>
    <row r="96" spans="1:22">
      <c r="A96" s="49">
        <v>243435</v>
      </c>
      <c r="C96" s="195">
        <f>(dhp2f_59!C96-dhp2f_59!$C$2)/dhp2f_59!$C$1</f>
        <v>-0.11054668230390209</v>
      </c>
      <c r="D96" s="195">
        <f>(dhp2f_59!D96-dhp2f_59!$D$2)/dhp2f_59!$D$1</f>
        <v>1.5352481275892988</v>
      </c>
      <c r="E96" s="195">
        <f>(dhp2f_59!E96-dhp2f_59!$E$2)/dhp2f_59!$E$1</f>
        <v>1.1785910434801221</v>
      </c>
      <c r="F96" s="195">
        <f>(dhp2f_59!F96-dhp2f_59!$F$2)/dhp2f_59!$F$1</f>
        <v>0.40071545271469022</v>
      </c>
      <c r="G96" s="195">
        <f>(dhp2f_59!G96-dhp2f_59!$G$2)/dhp2f_59!$G$1</f>
        <v>0.3597908559201819</v>
      </c>
      <c r="H96" s="195">
        <f>(dhp2f_59!H96-dhp2f_59!$H$2)/dhp2f_59!$H$1</f>
        <v>1.0895206990061701</v>
      </c>
      <c r="I96" s="196"/>
      <c r="J96" s="195">
        <f>(dhp2f_59!J96-dhp2f_59!$J$2)/dhp2f_59!$J$1</f>
        <v>0.44542896474029253</v>
      </c>
      <c r="K96" s="195">
        <f>(dhp2f_59!K96-dhp2f_59!$K$2)/dhp2f_59!$K$1</f>
        <v>-0.13047398178590233</v>
      </c>
      <c r="L96" s="273"/>
      <c r="M96" s="413">
        <f t="shared" si="10"/>
        <v>0.59603430992011885</v>
      </c>
      <c r="N96" s="75">
        <f t="shared" si="11"/>
        <v>0.75317171762411184</v>
      </c>
      <c r="P96" s="75">
        <v>0.61813261652358131</v>
      </c>
    </row>
    <row r="97" spans="1:16">
      <c r="A97" s="49">
        <v>243466</v>
      </c>
      <c r="C97" s="195">
        <f>(dhp2f_59!C97-dhp2f_59!$C$2)/dhp2f_59!$C$1</f>
        <v>-8.1732084099998534E-2</v>
      </c>
      <c r="D97" s="195">
        <f>(dhp2f_59!D97-dhp2f_59!$D$2)/dhp2f_59!$D$1</f>
        <v>1.1539778457876217</v>
      </c>
      <c r="E97" s="195">
        <f>(dhp2f_59!E97-dhp2f_59!$E$2)/dhp2f_59!$E$1</f>
        <v>1.0582364764924612</v>
      </c>
      <c r="F97" s="195">
        <f>(dhp2f_59!F97-dhp2f_59!$F$2)/dhp2f_59!$F$1</f>
        <v>0.38469126103351131</v>
      </c>
      <c r="G97" s="195">
        <f>(dhp2f_59!G97-dhp2f_59!$G$2)/dhp2f_59!$G$1</f>
        <v>0.40837355705913853</v>
      </c>
      <c r="H97" s="195">
        <f>(dhp2f_59!H97-dhp2f_59!$H$2)/dhp2f_59!$H$1</f>
        <v>0.91387798563499112</v>
      </c>
      <c r="I97" s="196"/>
      <c r="J97" s="195">
        <f>(dhp2f_59!J97-dhp2f_59!$J$2)/dhp2f_59!$J$1</f>
        <v>0.35664980910163518</v>
      </c>
      <c r="K97" s="195">
        <f>(dhp2f_59!K97-dhp2f_59!$K$2)/dhp2f_59!$K$1</f>
        <v>-0.12760821139204373</v>
      </c>
      <c r="L97" s="274"/>
      <c r="M97" s="413">
        <f t="shared" si="10"/>
        <v>0.50830832995216457</v>
      </c>
      <c r="N97" s="75">
        <f t="shared" si="11"/>
        <v>0.62330419444302942</v>
      </c>
      <c r="P97" s="75">
        <v>0.52680022792060599</v>
      </c>
    </row>
    <row r="98" spans="1:16">
      <c r="A98" s="49">
        <v>243497</v>
      </c>
      <c r="C98" s="195">
        <f>(dhp2f_59!C98-dhp2f_59!$C$2)/dhp2f_59!$C$1</f>
        <v>-4.7229617711451691E-2</v>
      </c>
      <c r="D98" s="195">
        <f>(dhp2f_59!D98-dhp2f_59!$D$2)/dhp2f_59!$D$1</f>
        <v>0.7675948116970317</v>
      </c>
      <c r="E98" s="195">
        <f>(dhp2f_59!E98-dhp2f_59!$E$2)/dhp2f_59!$E$1</f>
        <v>0.90934784190984586</v>
      </c>
      <c r="F98" s="195">
        <f>(dhp2f_59!F98-dhp2f_59!$F$2)/dhp2f_59!$F$1</f>
        <v>0.26334978614446114</v>
      </c>
      <c r="G98" s="195">
        <f>(dhp2f_59!G98-dhp2f_59!$G$2)/dhp2f_59!$G$1</f>
        <v>0.44511370285318846</v>
      </c>
      <c r="H98" s="195">
        <f>(dhp2f_59!H98-dhp2f_59!$H$2)/dhp2f_59!$H$1</f>
        <v>0.70905060694702993</v>
      </c>
      <c r="I98" s="196"/>
      <c r="J98" s="195">
        <f>(dhp2f_59!J98-dhp2f_59!$J$2)/dhp2f_59!$J$1</f>
        <v>0.25729471603035997</v>
      </c>
      <c r="K98" s="195">
        <f>(dhp2f_59!K98-dhp2f_59!$K$2)/dhp2f_59!$K$1</f>
        <v>-0.14022523092784733</v>
      </c>
      <c r="L98" s="274"/>
      <c r="M98" s="413">
        <f t="shared" si="10"/>
        <v>0.39553707711782726</v>
      </c>
      <c r="N98" s="75">
        <f t="shared" si="11"/>
        <v>0.4610687553001469</v>
      </c>
      <c r="P98" s="75">
        <v>0.4055670052067667</v>
      </c>
    </row>
    <row r="99" spans="1:16">
      <c r="A99" s="49">
        <v>243527</v>
      </c>
      <c r="C99" s="118">
        <f>(dhp2f_59!C99-dhp2f_59!$C$2)/dhp2f_59!$C$1</f>
        <v>-9.0992610416830051E-3</v>
      </c>
      <c r="D99" s="118">
        <f>(dhp2f_59!D99-dhp2f_59!$D$2)/dhp2f_59!$D$1</f>
        <v>0.45583429097023698</v>
      </c>
      <c r="E99" s="195">
        <f>(dhp2f_59!E99-dhp2f_59!$E$2)/dhp2f_59!$E$1</f>
        <v>0.7197709985419577</v>
      </c>
      <c r="F99" s="195">
        <f>(dhp2f_59!F99-dhp2f_59!$F$2)/dhp2f_59!$F$1</f>
        <v>5.9197053608510325E-2</v>
      </c>
      <c r="G99" s="195">
        <f>(dhp2f_59!G99-dhp2f_59!$G$2)/dhp2f_59!$G$1</f>
        <v>0.44449544185731116</v>
      </c>
      <c r="H99" s="195">
        <f>(dhp2f_59!H99-dhp2f_59!$H$2)/dhp2f_59!$H$1</f>
        <v>0.46562357134056354</v>
      </c>
      <c r="I99" s="196"/>
      <c r="J99" s="195">
        <f>(dhp2f_59!J99-dhp2f_59!$J$2)/dhp2f_59!$J$1</f>
        <v>0.12502439394170328</v>
      </c>
      <c r="K99" s="195">
        <f>(dhp2f_59!K99-dhp2f_59!$K$2)/dhp2f_59!$K$1</f>
        <v>-0.14266108123348076</v>
      </c>
      <c r="L99" s="274"/>
      <c r="M99" s="413">
        <f t="shared" si="10"/>
        <v>0.26477317599813988</v>
      </c>
      <c r="N99" s="75">
        <f t="shared" si="11"/>
        <v>0.2804648711949152</v>
      </c>
      <c r="P99" s="75">
        <v>0.26403194068429059</v>
      </c>
    </row>
    <row r="100" spans="1:16">
      <c r="A100" s="49">
        <v>243558</v>
      </c>
      <c r="C100" s="118">
        <f>(dhp2f_59!C100-dhp2f_59!$C$2)/dhp2f_59!$C$1</f>
        <v>4.3574886189179804E-2</v>
      </c>
      <c r="D100" s="118">
        <f>(dhp2f_59!D100-dhp2f_59!$D$2)/dhp2f_59!$D$1</f>
        <v>0.27393830407214614</v>
      </c>
      <c r="E100" s="118">
        <f>(dhp2f_59!E100-dhp2f_59!$E$2)/dhp2f_59!$E$1</f>
        <v>0.4789393592862134</v>
      </c>
      <c r="F100" s="118">
        <f>(dhp2f_59!F100-dhp2f_59!$F$2)/dhp2f_59!$F$1</f>
        <v>-0.18022006298569887</v>
      </c>
      <c r="G100" s="118">
        <f>(dhp2f_59!G100-dhp2f_59!$G$2)/dhp2f_59!$G$1</f>
        <v>0.41157366253892486</v>
      </c>
      <c r="H100" s="118">
        <f>(dhp2f_59!H100-dhp2f_59!$H$2)/dhp2f_59!$H$1</f>
        <v>0.19508695438707466</v>
      </c>
      <c r="I100" s="119"/>
      <c r="J100" s="118">
        <f>(dhp2f_59!J100-dhp2f_59!$J$2)/dhp2f_59!$J$1</f>
        <v>-3.2136076671399554E-2</v>
      </c>
      <c r="K100" s="118">
        <f>(dhp2f_59!K100-dhp2f_59!$K$2)/dhp2f_59!$K$1</f>
        <v>-0.11776638001533747</v>
      </c>
      <c r="L100" s="271"/>
      <c r="M100" s="413">
        <f t="shared" si="10"/>
        <v>0.13412383085013785</v>
      </c>
      <c r="N100" s="75">
        <f t="shared" si="11"/>
        <v>0.1029736830121664</v>
      </c>
      <c r="P100" s="75">
        <v>0.12543437637954352</v>
      </c>
    </row>
    <row r="101" spans="1:16" s="74" customFormat="1">
      <c r="A101" s="24">
        <v>243588</v>
      </c>
      <c r="B101" s="25"/>
      <c r="C101" s="120">
        <f>(dhp2f_59!C101-dhp2f_59!$C$2)/dhp2f_59!$C$1</f>
        <v>0.11397903642840121</v>
      </c>
      <c r="D101" s="120">
        <f>(dhp2f_59!D101-dhp2f_59!$D$2)/dhp2f_59!$D$1</f>
        <v>0.19979485695831919</v>
      </c>
      <c r="E101" s="120">
        <f>(dhp2f_59!E101-dhp2f_59!$E$2)/dhp2f_59!$E$1</f>
        <v>0.20094750372212847</v>
      </c>
      <c r="F101" s="120">
        <f>(dhp2f_59!F101-dhp2f_59!$F$2)/dhp2f_59!$F$1</f>
        <v>-0.44407380437673133</v>
      </c>
      <c r="G101" s="120">
        <f>(dhp2f_59!G101-dhp2f_59!$G$2)/dhp2f_59!$G$1</f>
        <v>0.3584170208601567</v>
      </c>
      <c r="H101" s="120">
        <f>(dhp2f_59!H101-dhp2f_59!$H$2)/dhp2f_59!$H$1</f>
        <v>-7.7064716286169871E-2</v>
      </c>
      <c r="I101" s="208"/>
      <c r="J101" s="120">
        <f>(dhp2f_59!J101-dhp2f_59!$J$2)/dhp2f_59!$J$1</f>
        <v>-0.21783576954854217</v>
      </c>
      <c r="K101" s="120">
        <f>(dhp2f_59!K101-dhp2f_59!$K$2)/dhp2f_59!$K$1</f>
        <v>-5.8004312766359353E-2</v>
      </c>
      <c r="L101" s="275"/>
      <c r="M101" s="413">
        <f t="shared" si="10"/>
        <v>9.519976873900356E-3</v>
      </c>
      <c r="N101" s="75">
        <f t="shared" si="11"/>
        <v>-6.6039373716225841E-2</v>
      </c>
      <c r="P101" s="318">
        <v>1.2939373897585637E-3</v>
      </c>
    </row>
    <row r="102" spans="1:16">
      <c r="A102" s="205">
        <v>243619</v>
      </c>
      <c r="C102" s="118">
        <f>(dhp2f_59!C102-dhp2f_59!$C$2)/dhp2f_59!$C$1</f>
        <v>0.20621766624115118</v>
      </c>
      <c r="D102" s="118">
        <f>(dhp2f_59!D102-dhp2f_59!$D$2)/dhp2f_59!$D$1</f>
        <v>0.19517155655738458</v>
      </c>
      <c r="E102" s="118">
        <f>(dhp2f_59!E102-dhp2f_59!$E$2)/dhp2f_59!$E$1</f>
        <v>-6.800435478293379E-2</v>
      </c>
      <c r="F102" s="118">
        <f>(dhp2f_59!F102-dhp2f_59!$F$2)/dhp2f_59!$F$1</f>
        <v>-0.68472030284253471</v>
      </c>
      <c r="G102" s="118">
        <f>(dhp2f_59!G102-dhp2f_59!$G$2)/dhp2f_59!$G$1</f>
        <v>0.29540013118386588</v>
      </c>
      <c r="H102" s="118">
        <f>(dhp2f_59!H102-dhp2f_59!$H$2)/dhp2f_59!$H$1</f>
        <v>-0.3166815847212312</v>
      </c>
      <c r="I102" s="119"/>
      <c r="J102" s="118">
        <f>(dhp2f_59!J102-dhp2f_59!$J$2)/dhp2f_59!$J$1</f>
        <v>-0.398671221998527</v>
      </c>
      <c r="K102" s="118">
        <f>(dhp2f_59!K102-dhp2f_59!$K$2)/dhp2f_59!$K$1</f>
        <v>3.6152975443018633E-2</v>
      </c>
      <c r="L102" s="276"/>
      <c r="M102" s="413">
        <f t="shared" ref="M102:M124" si="12">AVERAGE(C102:H102,J102:K102)</f>
        <v>-9.1891891864975803E-2</v>
      </c>
      <c r="N102" s="75">
        <f t="shared" ref="N102:N124" si="13">AVERAGE(D102:F102,H102,J102:K102)</f>
        <v>-0.20612548872413725</v>
      </c>
      <c r="P102" s="75">
        <v>-8.8606579813185496E-2</v>
      </c>
    </row>
    <row r="103" spans="1:16">
      <c r="A103" s="24">
        <v>243650</v>
      </c>
      <c r="C103" s="118">
        <f>(dhp2f_59!C103-dhp2f_59!$C$2)/dhp2f_59!$C$1</f>
        <v>0.31302149431611215</v>
      </c>
      <c r="D103" s="118">
        <f>(dhp2f_59!D103-dhp2f_59!$D$2)/dhp2f_59!$D$1</f>
        <v>0.2095105956066293</v>
      </c>
      <c r="E103" s="118">
        <f>(dhp2f_59!E103-dhp2f_59!$E$2)/dhp2f_59!$E$1</f>
        <v>-0.32443678295416944</v>
      </c>
      <c r="F103" s="118">
        <f>(dhp2f_59!F103-dhp2f_59!$F$2)/dhp2f_59!$F$1</f>
        <v>-0.89382534354034937</v>
      </c>
      <c r="G103" s="118">
        <f>(dhp2f_59!G103-dhp2f_59!$G$2)/dhp2f_59!$G$1</f>
        <v>0.23348180851298381</v>
      </c>
      <c r="H103" s="118">
        <f>(dhp2f_59!H103-dhp2f_59!$H$2)/dhp2f_59!$H$1</f>
        <v>-0.50947416568412518</v>
      </c>
      <c r="I103" s="119"/>
      <c r="J103" s="118">
        <f>(dhp2f_59!J103-dhp2f_59!$J$2)/dhp2f_59!$J$1</f>
        <v>-0.50997987587587867</v>
      </c>
      <c r="K103" s="118">
        <f>(dhp2f_59!K103-dhp2f_59!$K$2)/dhp2f_59!$K$1</f>
        <v>0.1567497627304156</v>
      </c>
      <c r="L103" s="271"/>
      <c r="M103" s="413">
        <f t="shared" si="12"/>
        <v>-0.16561906336104773</v>
      </c>
      <c r="N103" s="75">
        <f t="shared" si="13"/>
        <v>-0.31190930161957964</v>
      </c>
      <c r="P103" s="75">
        <v>-0.14116361377128259</v>
      </c>
    </row>
    <row r="104" spans="1:16">
      <c r="A104" s="24">
        <v>243678</v>
      </c>
      <c r="C104" s="118">
        <f>(dhp2f_59!C104-dhp2f_59!$C$2)/dhp2f_59!$C$1</f>
        <v>0.44393539217356603</v>
      </c>
      <c r="D104" s="118">
        <f>(dhp2f_59!D104-dhp2f_59!$D$2)/dhp2f_59!$D$1</f>
        <v>0.2110253687488875</v>
      </c>
      <c r="E104" s="118">
        <f>(dhp2f_59!E104-dhp2f_59!$E$2)/dhp2f_59!$E$1</f>
        <v>-0.55059272489069921</v>
      </c>
      <c r="F104" s="118">
        <f>(dhp2f_59!F104-dhp2f_59!$F$2)/dhp2f_59!$F$1</f>
        <v>-1.0791922806400998</v>
      </c>
      <c r="G104" s="118">
        <f>(dhp2f_59!G104-dhp2f_59!$G$2)/dhp2f_59!$G$1</f>
        <v>0.17739614260619263</v>
      </c>
      <c r="H104" s="118">
        <f>(dhp2f_59!H104-dhp2f_59!$H$2)/dhp2f_59!$H$1</f>
        <v>-0.65075621227590441</v>
      </c>
      <c r="I104" s="119"/>
      <c r="J104" s="118">
        <f>(dhp2f_59!J104-dhp2f_59!$J$2)/dhp2f_59!$J$1</f>
        <v>-0.58256684797725256</v>
      </c>
      <c r="K104" s="118">
        <f>(dhp2f_59!K104-dhp2f_59!$K$2)/dhp2f_59!$K$1</f>
        <v>0.29002668142363697</v>
      </c>
      <c r="L104" s="271"/>
      <c r="M104" s="413">
        <f t="shared" si="12"/>
        <v>-0.21759056010395914</v>
      </c>
      <c r="N104" s="75">
        <f t="shared" si="13"/>
        <v>-0.39367600260190533</v>
      </c>
      <c r="P104" s="75">
        <v>-0.16487407909914023</v>
      </c>
    </row>
    <row r="105" spans="1:16">
      <c r="A105" s="24">
        <v>243709</v>
      </c>
      <c r="C105" s="118">
        <f>(dhp2f_59!C105-dhp2f_59!$C$2)/dhp2f_59!$C$1</f>
        <v>0.60130708591905802</v>
      </c>
      <c r="D105" s="118">
        <f>(dhp2f_59!D105-dhp2f_59!$D$2)/dhp2f_59!$D$1</f>
        <v>0.18739324273602193</v>
      </c>
      <c r="E105" s="118">
        <f>(dhp2f_59!E105-dhp2f_59!$E$2)/dhp2f_59!$E$1</f>
        <v>-0.74321738672845594</v>
      </c>
      <c r="F105" s="118">
        <f>(dhp2f_59!F105-dhp2f_59!$F$2)/dhp2f_59!$F$1</f>
        <v>-1.2055343061622961</v>
      </c>
      <c r="G105" s="118">
        <f>(dhp2f_59!G105-dhp2f_59!$G$2)/dhp2f_59!$G$1</f>
        <v>0.12808454550746923</v>
      </c>
      <c r="H105" s="118">
        <f>(dhp2f_59!H105-dhp2f_59!$H$2)/dhp2f_59!$H$1</f>
        <v>-0.7259149349559223</v>
      </c>
      <c r="I105" s="207"/>
      <c r="J105" s="118">
        <f>(dhp2f_59!J105-dhp2f_59!$J$2)/dhp2f_59!$J$1</f>
        <v>-0.64789227269020577</v>
      </c>
      <c r="K105" s="118">
        <f>(dhp2f_59!K105-dhp2f_59!$K$2)/dhp2f_59!$K$1</f>
        <v>0.41700981296610923</v>
      </c>
      <c r="L105" s="276"/>
      <c r="M105" s="413">
        <f t="shared" si="12"/>
        <v>-0.24859552667602769</v>
      </c>
      <c r="N105" s="75">
        <f t="shared" si="13"/>
        <v>-0.45302597413912477</v>
      </c>
      <c r="P105" s="75">
        <v>-0.16605438138700374</v>
      </c>
    </row>
    <row r="106" spans="1:16">
      <c r="A106" s="24">
        <v>243739</v>
      </c>
      <c r="C106" s="118">
        <f>(dhp2f_59!C106-dhp2f_59!$C$2)/dhp2f_59!$C$1</f>
        <v>0.78062657428844162</v>
      </c>
      <c r="D106" s="118">
        <f>(dhp2f_59!D106-dhp2f_59!$D$2)/dhp2f_59!$D$1</f>
        <v>0.15181031780339704</v>
      </c>
      <c r="E106" s="118">
        <f>(dhp2f_59!E106-dhp2f_59!$E$2)/dhp2f_59!$E$1</f>
        <v>-0.93619761348110686</v>
      </c>
      <c r="F106" s="118">
        <f>(dhp2f_59!F106-dhp2f_59!$F$2)/dhp2f_59!$F$1</f>
        <v>-1.3180230564771054</v>
      </c>
      <c r="G106" s="118">
        <f>(dhp2f_59!G106-dhp2f_59!$G$2)/dhp2f_59!$G$1</f>
        <v>7.8528545412441739E-2</v>
      </c>
      <c r="H106" s="118">
        <f>(dhp2f_59!H106-dhp2f_59!$H$2)/dhp2f_59!$H$1</f>
        <v>-0.77028159248475425</v>
      </c>
      <c r="I106" s="119"/>
      <c r="J106" s="118">
        <f>(dhp2f_59!J106-dhp2f_59!$J$2)/dhp2f_59!$J$1</f>
        <v>-0.72202633590357213</v>
      </c>
      <c r="K106" s="118">
        <f>(dhp2f_59!K106-dhp2f_59!$K$2)/dhp2f_59!$K$1</f>
        <v>0.52211262918577406</v>
      </c>
      <c r="L106" s="271"/>
      <c r="M106" s="413">
        <f t="shared" si="12"/>
        <v>-0.27668131645706051</v>
      </c>
      <c r="N106" s="75">
        <f t="shared" si="13"/>
        <v>-0.51210094189289468</v>
      </c>
      <c r="P106" s="75">
        <v>-0.17404089185924987</v>
      </c>
    </row>
    <row r="107" spans="1:16">
      <c r="A107" s="24">
        <v>243770</v>
      </c>
      <c r="C107" s="118">
        <f>(dhp2f_59!C107-dhp2f_59!$C$2)/dhp2f_59!$C$1</f>
        <v>0.97087403073895417</v>
      </c>
      <c r="D107" s="118">
        <f>(dhp2f_59!D107-dhp2f_59!$D$2)/dhp2f_59!$D$1</f>
        <v>0.13663765490573468</v>
      </c>
      <c r="E107" s="118">
        <f>(dhp2f_59!E107-dhp2f_59!$E$2)/dhp2f_59!$E$1</f>
        <v>-1.1348022188943598</v>
      </c>
      <c r="F107" s="118">
        <f>(dhp2f_59!F107-dhp2f_59!$F$2)/dhp2f_59!$F$1</f>
        <v>-1.4088074960639545</v>
      </c>
      <c r="G107" s="118">
        <f>(dhp2f_59!G107-dhp2f_59!$G$2)/dhp2f_59!$G$1</f>
        <v>3.0253947608815501E-2</v>
      </c>
      <c r="H107" s="118">
        <f>(dhp2f_59!H107-dhp2f_59!$H$2)/dhp2f_59!$H$1</f>
        <v>-0.80190724861939799</v>
      </c>
      <c r="I107" s="119"/>
      <c r="J107" s="118">
        <f>(dhp2f_59!J107-dhp2f_59!$J$2)/dhp2f_59!$J$1</f>
        <v>-0.85003866412844464</v>
      </c>
      <c r="K107" s="118">
        <f>(dhp2f_59!K107-dhp2f_59!$K$2)/dhp2f_59!$K$1</f>
        <v>0.60076956699502182</v>
      </c>
      <c r="L107" s="271"/>
      <c r="M107" s="413">
        <f t="shared" si="12"/>
        <v>-0.30712755343220388</v>
      </c>
      <c r="N107" s="75">
        <f t="shared" si="13"/>
        <v>-0.57635806763423336</v>
      </c>
      <c r="P107" s="75">
        <v>-0.19689820266047284</v>
      </c>
    </row>
    <row r="108" spans="1:16">
      <c r="A108" s="24">
        <v>243800</v>
      </c>
      <c r="C108" s="118">
        <f>(dhp2f_59!C108-dhp2f_59!$C$2)/dhp2f_59!$C$1</f>
        <v>1.1614962715446342</v>
      </c>
      <c r="D108" s="118">
        <f>(dhp2f_59!D108-dhp2f_59!$D$2)/dhp2f_59!$D$1</f>
        <v>0.15992955811089837</v>
      </c>
      <c r="E108" s="118">
        <f>(dhp2f_59!E108-dhp2f_59!$E$2)/dhp2f_59!$E$1</f>
        <v>-1.3295926171088324</v>
      </c>
      <c r="F108" s="118">
        <f>(dhp2f_59!F108-dhp2f_59!$F$2)/dhp2f_59!$F$1</f>
        <v>-1.4364038120649532</v>
      </c>
      <c r="G108" s="118">
        <f>(dhp2f_59!G108-dhp2f_59!$G$2)/dhp2f_59!$G$1</f>
        <v>-1.6394054290468852E-2</v>
      </c>
      <c r="H108" s="118">
        <f>(dhp2f_59!H108-dhp2f_59!$H$2)/dhp2f_59!$H$1</f>
        <v>-0.82792919875331561</v>
      </c>
      <c r="I108" s="119"/>
      <c r="J108" s="118">
        <f>(dhp2f_59!J108-dhp2f_59!$J$2)/dhp2f_59!$J$1</f>
        <v>-1.0360139068637884</v>
      </c>
      <c r="K108" s="118">
        <f>(dhp2f_59!K108-dhp2f_59!$K$2)/dhp2f_59!$K$1</f>
        <v>0.65232402337729489</v>
      </c>
      <c r="L108" s="277"/>
      <c r="M108" s="413">
        <f t="shared" si="12"/>
        <v>-0.33407296700606637</v>
      </c>
      <c r="N108" s="75">
        <f t="shared" si="13"/>
        <v>-0.63628099221711609</v>
      </c>
      <c r="P108" s="75">
        <v>-0.22571577360831027</v>
      </c>
    </row>
    <row r="109" spans="1:16">
      <c r="A109" s="24">
        <v>243831</v>
      </c>
      <c r="C109" s="118">
        <f>(dhp2f_59!C109-dhp2f_59!$C$2)/dhp2f_59!$C$1</f>
        <v>1.3364023038487047</v>
      </c>
      <c r="D109" s="118">
        <f>(dhp2f_59!D109-dhp2f_59!$D$2)/dhp2f_59!$D$1</f>
        <v>0.19571920252967234</v>
      </c>
      <c r="E109" s="118">
        <f>(dhp2f_59!E109-dhp2f_59!$E$2)/dhp2f_59!$E$1</f>
        <v>-1.5255984308407651</v>
      </c>
      <c r="F109" s="118">
        <f>(dhp2f_59!F109-dhp2f_59!$F$2)/dhp2f_59!$F$1</f>
        <v>-1.4444076397230368</v>
      </c>
      <c r="G109" s="118">
        <f>(dhp2f_59!G109-dhp2f_59!$G$2)/dhp2f_59!$G$1</f>
        <v>-7.4466490185932627E-2</v>
      </c>
      <c r="H109" s="118">
        <f>(dhp2f_59!H109-dhp2f_59!$H$2)/dhp2f_59!$H$1</f>
        <v>-0.85505726056401976</v>
      </c>
      <c r="I109" s="119"/>
      <c r="J109" s="118">
        <f>(dhp2f_59!J109-dhp2f_59!$J$2)/dhp2f_59!$J$1</f>
        <v>-1.2118898787873322</v>
      </c>
      <c r="K109" s="118">
        <f>(dhp2f_59!K109-dhp2f_59!$K$2)/dhp2f_59!$K$1</f>
        <v>0.67615859493320396</v>
      </c>
      <c r="L109" s="277"/>
      <c r="M109" s="413">
        <f t="shared" si="12"/>
        <v>-0.36289244984868818</v>
      </c>
      <c r="N109" s="75">
        <f t="shared" si="13"/>
        <v>-0.69417923540871296</v>
      </c>
      <c r="P109" s="75">
        <v>-0.26263144230610103</v>
      </c>
    </row>
    <row r="110" spans="1:16">
      <c r="A110" s="205">
        <v>243862</v>
      </c>
      <c r="C110" s="118">
        <f>(dhp2f_59!C110-dhp2f_59!$C$2)/dhp2f_59!$C$1</f>
        <v>1.5002349610263768</v>
      </c>
      <c r="D110" s="118">
        <f>(dhp2f_59!D110-dhp2f_59!$D$2)/dhp2f_59!$D$1</f>
        <v>0.22460264598088572</v>
      </c>
      <c r="E110" s="118">
        <f>(dhp2f_59!E110-dhp2f_59!$E$2)/dhp2f_59!$E$1</f>
        <v>-1.6865441302607347</v>
      </c>
      <c r="F110" s="118">
        <f>(dhp2f_59!F110-dhp2f_59!$F$2)/dhp2f_59!$F$1</f>
        <v>-1.3940557453996048</v>
      </c>
      <c r="G110" s="118">
        <f>(dhp2f_59!G110-dhp2f_59!$G$2)/dhp2f_59!$G$1</f>
        <v>-0.15195677651079836</v>
      </c>
      <c r="H110" s="118">
        <f>(dhp2f_59!H110-dhp2f_59!$H$2)/dhp2f_59!$H$1</f>
        <v>-0.86302834680726848</v>
      </c>
      <c r="I110" s="207"/>
      <c r="J110" s="118">
        <f>(dhp2f_59!J110-dhp2f_59!$J$2)/dhp2f_59!$J$1</f>
        <v>-1.3478421795895206</v>
      </c>
      <c r="K110" s="118">
        <f>(dhp2f_59!K110-dhp2f_59!$K$2)/dhp2f_59!$K$1</f>
        <v>0.67076679722587784</v>
      </c>
      <c r="L110" s="277"/>
      <c r="M110" s="413">
        <f t="shared" si="12"/>
        <v>-0.38097784679184832</v>
      </c>
      <c r="N110" s="75">
        <f t="shared" si="13"/>
        <v>-0.73268349314172754</v>
      </c>
      <c r="P110" s="75">
        <v>-0.29039872753789803</v>
      </c>
    </row>
    <row r="111" spans="1:16">
      <c r="A111" s="24">
        <v>243892</v>
      </c>
      <c r="C111" s="118">
        <f>(dhp2f_59!C111-dhp2f_59!$C$2)/dhp2f_59!$C$1</f>
        <v>1.6490973720530857</v>
      </c>
      <c r="D111" s="118">
        <f>(dhp2f_59!D111-dhp2f_59!$D$2)/dhp2f_59!$D$1</f>
        <v>0.20348098088846339</v>
      </c>
      <c r="E111" s="118">
        <f>(dhp2f_59!E111-dhp2f_59!$E$2)/dhp2f_59!$E$1</f>
        <v>-1.7430404129825012</v>
      </c>
      <c r="F111" s="118">
        <f>(dhp2f_59!F111-dhp2f_59!$F$2)/dhp2f_59!$F$1</f>
        <v>-1.2506091871676475</v>
      </c>
      <c r="G111" s="118">
        <f>(dhp2f_59!G111-dhp2f_59!$G$2)/dhp2f_59!$G$1</f>
        <v>-0.25900378048023454</v>
      </c>
      <c r="H111" s="118">
        <f>(dhp2f_59!H111-dhp2f_59!$H$2)/dhp2f_59!$H$1</f>
        <v>-0.81974501694585955</v>
      </c>
      <c r="I111" s="119"/>
      <c r="J111" s="118">
        <f>(dhp2f_59!J111-dhp2f_59!$J$2)/dhp2f_59!$J$1</f>
        <v>-1.3909091245468357</v>
      </c>
      <c r="K111" s="118">
        <f>(dhp2f_59!K111-dhp2f_59!$K$2)/dhp2f_59!$K$1</f>
        <v>0.63696548896819827</v>
      </c>
      <c r="L111" s="277"/>
      <c r="M111" s="413">
        <f t="shared" si="12"/>
        <v>-0.37172046002666637</v>
      </c>
      <c r="N111" s="75">
        <f t="shared" si="13"/>
        <v>-0.72730954529769687</v>
      </c>
      <c r="P111" s="75">
        <v>-0.28779772040551438</v>
      </c>
    </row>
    <row r="112" spans="1:16">
      <c r="A112" s="24">
        <v>243923</v>
      </c>
      <c r="C112" s="118">
        <f>(dhp2f_59!C112-dhp2f_59!$C$2)/dhp2f_59!$C$1</f>
        <v>1.7629397670944922</v>
      </c>
      <c r="D112" s="118">
        <f>(dhp2f_59!D112-dhp2f_59!$D$2)/dhp2f_59!$D$1</f>
        <v>0.10715756316877256</v>
      </c>
      <c r="E112" s="118">
        <f>(dhp2f_59!E112-dhp2f_59!$E$2)/dhp2f_59!$E$1</f>
        <v>-1.696835583824553</v>
      </c>
      <c r="F112" s="118">
        <f>(dhp2f_59!F112-dhp2f_59!$F$2)/dhp2f_59!$F$1</f>
        <v>-1.0899292792749118</v>
      </c>
      <c r="G112" s="118">
        <f>(dhp2f_59!G112-dhp2f_59!$G$2)/dhp2f_59!$G$1</f>
        <v>-0.40119781658025083</v>
      </c>
      <c r="H112" s="118">
        <f>(dhp2f_59!H112-dhp2f_59!$H$2)/dhp2f_59!$H$1</f>
        <v>-0.7523427824078599</v>
      </c>
      <c r="I112" s="119"/>
      <c r="J112" s="118">
        <f>(dhp2f_59!J112-dhp2f_59!$J$2)/dhp2f_59!$J$1</f>
        <v>-1.3119168784935757</v>
      </c>
      <c r="K112" s="118">
        <f>(dhp2f_59!K112-dhp2f_59!$K$2)/dhp2f_59!$K$1</f>
        <v>0.58071746549105396</v>
      </c>
      <c r="L112" s="277"/>
      <c r="M112" s="413">
        <f t="shared" si="12"/>
        <v>-0.35017594310335404</v>
      </c>
      <c r="N112" s="75">
        <f t="shared" si="13"/>
        <v>-0.69385824922351225</v>
      </c>
      <c r="P112" s="75">
        <v>-0.26727995253890463</v>
      </c>
    </row>
    <row r="113" spans="1:16" s="74" customFormat="1">
      <c r="A113" s="24">
        <v>243953</v>
      </c>
      <c r="B113" s="25"/>
      <c r="C113" s="120">
        <f>(dhp2f_59!C113-dhp2f_59!$C$2)/dhp2f_59!$C$1</f>
        <v>1.8318924914121775</v>
      </c>
      <c r="D113" s="120">
        <f>(dhp2f_59!D113-dhp2f_59!$D$2)/dhp2f_59!$D$1</f>
        <v>-4.6759732492901614E-2</v>
      </c>
      <c r="E113" s="120">
        <f>(dhp2f_59!E113-dhp2f_59!$E$2)/dhp2f_59!$E$1</f>
        <v>-1.5378011023365155</v>
      </c>
      <c r="F113" s="120">
        <f>(dhp2f_59!F113-dhp2f_59!$F$2)/dhp2f_59!$F$1</f>
        <v>-0.9240183106212505</v>
      </c>
      <c r="G113" s="120">
        <f>(dhp2f_59!G113-dhp2f_59!$G$2)/dhp2f_59!$G$1</f>
        <v>-0.5730626311592405</v>
      </c>
      <c r="H113" s="120">
        <f>(dhp2f_59!H113-dhp2f_59!$H$2)/dhp2f_59!$H$1</f>
        <v>-0.68661810459004913</v>
      </c>
      <c r="I113" s="121"/>
      <c r="J113" s="120">
        <f>(dhp2f_59!J113-dhp2f_59!$J$2)/dhp2f_59!$J$1</f>
        <v>-1.1164611515052625</v>
      </c>
      <c r="K113" s="120">
        <f>(dhp2f_59!K113-dhp2f_59!$K$2)/dhp2f_59!$K$1</f>
        <v>0.51400448234301988</v>
      </c>
      <c r="L113" s="278"/>
      <c r="M113" s="413">
        <f t="shared" si="12"/>
        <v>-0.31735300736875283</v>
      </c>
      <c r="N113" s="318">
        <f t="shared" si="13"/>
        <v>-0.63294231986715987</v>
      </c>
      <c r="P113" s="318">
        <v>-0.22693048117464903</v>
      </c>
    </row>
    <row r="114" spans="1:16">
      <c r="A114" s="46">
        <v>243984</v>
      </c>
      <c r="C114" s="118">
        <f>(dhp2f_59!C114-dhp2f_59!$C$2)/dhp2f_59!$C$1</f>
        <v>1.8443810576534763</v>
      </c>
      <c r="D114" s="118">
        <f>(dhp2f_59!D114-dhp2f_59!$D$2)/dhp2f_59!$D$1</f>
        <v>-0.24083156536454212</v>
      </c>
      <c r="E114" s="118">
        <f>(dhp2f_59!E114-dhp2f_59!$E$2)/dhp2f_59!$E$1</f>
        <v>-1.2797383345005608</v>
      </c>
      <c r="F114" s="118">
        <f>(dhp2f_59!F114-dhp2f_59!$F$2)/dhp2f_59!$F$1</f>
        <v>-0.78950349841232059</v>
      </c>
      <c r="G114" s="118">
        <f>(dhp2f_59!G114-dhp2f_59!$G$2)/dhp2f_59!$G$1</f>
        <v>-0.77153716508808601</v>
      </c>
      <c r="H114" s="118">
        <f>(dhp2f_59!H114-dhp2f_59!$H$2)/dhp2f_59!$H$1</f>
        <v>-0.63957532832810937</v>
      </c>
      <c r="I114" s="119"/>
      <c r="J114" s="118">
        <f>(dhp2f_59!J114-dhp2f_59!$J$2)/dhp2f_59!$J$1</f>
        <v>-0.87776310811836256</v>
      </c>
      <c r="K114" s="118">
        <f>(dhp2f_59!K114-dhp2f_59!$K$2)/dhp2f_59!$K$1</f>
        <v>0.4508146600730899</v>
      </c>
      <c r="L114" s="277"/>
      <c r="M114" s="413">
        <f t="shared" si="12"/>
        <v>-0.28796916026067693</v>
      </c>
      <c r="N114" s="75">
        <f t="shared" si="13"/>
        <v>-0.56276619577513431</v>
      </c>
      <c r="P114" s="75">
        <v>-0.18079701935394876</v>
      </c>
    </row>
    <row r="115" spans="1:16">
      <c r="A115" s="49">
        <v>244015</v>
      </c>
      <c r="C115" s="118">
        <f>(dhp2f_59!C115-dhp2f_59!$C$2)/dhp2f_59!$C$1</f>
        <v>1.7801187686838755</v>
      </c>
      <c r="D115" s="118">
        <f>(dhp2f_59!D115-dhp2f_59!$D$2)/dhp2f_59!$D$1</f>
        <v>-0.46067930863185869</v>
      </c>
      <c r="E115" s="118">
        <f>(dhp2f_59!E115-dhp2f_59!$E$2)/dhp2f_59!$E$1</f>
        <v>-0.99162174512211054</v>
      </c>
      <c r="F115" s="118">
        <f>(dhp2f_59!F115-dhp2f_59!$F$2)/dhp2f_59!$F$1</f>
        <v>-0.74243807361820857</v>
      </c>
      <c r="G115" s="118">
        <f>(dhp2f_59!G115-dhp2f_59!$G$2)/dhp2f_59!$G$1</f>
        <v>-0.98146526538249157</v>
      </c>
      <c r="H115" s="118">
        <f>(dhp2f_59!H115-dhp2f_59!$H$2)/dhp2f_59!$H$1</f>
        <v>-0.62475703951501016</v>
      </c>
      <c r="I115" s="119"/>
      <c r="J115" s="118">
        <f>(dhp2f_59!J115-dhp2f_59!$J$2)/dhp2f_59!$J$1</f>
        <v>-0.63992666481583793</v>
      </c>
      <c r="K115" s="118">
        <f>(dhp2f_59!K115-dhp2f_59!$K$2)/dhp2f_59!$K$1</f>
        <v>0.39919984187251834</v>
      </c>
      <c r="L115" s="277"/>
      <c r="M115" s="413">
        <f t="shared" si="12"/>
        <v>-0.28269618581614048</v>
      </c>
      <c r="N115" s="75">
        <f t="shared" si="13"/>
        <v>-0.51003716497175133</v>
      </c>
      <c r="P115" s="75">
        <v>-0.15006010242128004</v>
      </c>
    </row>
    <row r="116" spans="1:16">
      <c r="A116" s="49">
        <v>244044</v>
      </c>
      <c r="C116" s="195">
        <f>(dhp2f_59!C116-dhp2f_59!$C$2)/dhp2f_59!$C$1</f>
        <v>1.6067209606932586</v>
      </c>
      <c r="D116" s="195">
        <f>(dhp2f_59!D116-dhp2f_59!$D$2)/dhp2f_59!$D$1</f>
        <v>-0.68707815367748781</v>
      </c>
      <c r="E116" s="195">
        <f>(dhp2f_59!E116-dhp2f_59!$E$2)/dhp2f_59!$E$1</f>
        <v>-0.71029336816584387</v>
      </c>
      <c r="F116" s="195">
        <f>(dhp2f_59!F116-dhp2f_59!$F$2)/dhp2f_59!$F$1</f>
        <v>-0.73636944107000535</v>
      </c>
      <c r="G116" s="195">
        <f>(dhp2f_59!G116-dhp2f_59!$G$2)/dhp2f_59!$G$1</f>
        <v>-1.1847445477327345</v>
      </c>
      <c r="H116" s="195">
        <f>(dhp2f_59!H116-dhp2f_59!$H$2)/dhp2f_59!$H$1</f>
        <v>-0.64151918814056363</v>
      </c>
      <c r="I116" s="196"/>
      <c r="J116" s="195">
        <f>(dhp2f_59!J116-dhp2f_59!$J$2)/dhp2f_59!$J$1</f>
        <v>-0.43885089274267453</v>
      </c>
      <c r="K116" s="195">
        <f>(dhp2f_59!K116-dhp2f_59!$K$2)/dhp2f_59!$K$1</f>
        <v>0.36138884751291195</v>
      </c>
      <c r="L116" s="281"/>
      <c r="M116" s="413">
        <f t="shared" si="12"/>
        <v>-0.30384322291539234</v>
      </c>
      <c r="N116" s="75">
        <f t="shared" si="13"/>
        <v>-0.47545369938061049</v>
      </c>
      <c r="P116" s="75">
        <v>-0.13826610491819724</v>
      </c>
    </row>
    <row r="117" spans="1:16">
      <c r="A117" s="49">
        <v>244075</v>
      </c>
      <c r="C117" s="195">
        <f>(dhp2f_59!C117-dhp2f_59!$C$2)/dhp2f_59!$C$1</f>
        <v>1.2841175891965744</v>
      </c>
      <c r="D117" s="195">
        <f>(dhp2f_59!D117-dhp2f_59!$D$2)/dhp2f_59!$D$1</f>
        <v>-0.88541564602734601</v>
      </c>
      <c r="E117" s="195">
        <f>(dhp2f_59!E117-dhp2f_59!$E$2)/dhp2f_59!$E$1</f>
        <v>-0.46332741028717711</v>
      </c>
      <c r="F117" s="195">
        <f>(dhp2f_59!F117-dhp2f_59!$F$2)/dhp2f_59!$F$1</f>
        <v>-0.74727128801507969</v>
      </c>
      <c r="G117" s="195">
        <f>(dhp2f_59!G117-dhp2f_59!$G$2)/dhp2f_59!$G$1</f>
        <v>-1.3592141991585371</v>
      </c>
      <c r="H117" s="195">
        <f>(dhp2f_59!H117-dhp2f_59!$H$2)/dhp2f_59!$H$1</f>
        <v>-0.68304814504111111</v>
      </c>
      <c r="I117" s="207"/>
      <c r="J117" s="195">
        <f>(dhp2f_59!J117-dhp2f_59!$J$2)/dhp2f_59!$J$1</f>
        <v>-0.26442924643315047</v>
      </c>
      <c r="K117" s="195">
        <f>(dhp2f_59!K117-dhp2f_59!$K$2)/dhp2f_59!$K$1</f>
        <v>0.33521135527462403</v>
      </c>
      <c r="M117" s="413">
        <f t="shared" si="12"/>
        <v>-0.34792212381140036</v>
      </c>
      <c r="N117" s="75">
        <f t="shared" si="13"/>
        <v>-0.45138006342154008</v>
      </c>
      <c r="P117" s="75">
        <v>-0.1481336406753006</v>
      </c>
    </row>
    <row r="118" spans="1:16">
      <c r="A118" s="327">
        <v>244105</v>
      </c>
      <c r="B118" s="328"/>
      <c r="C118" s="118">
        <f>(dhp2f_59!C118-dhp2f_59!$C$2)/dhp2f_59!$C$1</f>
        <v>0.7854230349197644</v>
      </c>
      <c r="D118" s="118">
        <f>(dhp2f_59!D118-dhp2f_59!$D$2)/dhp2f_59!$D$1</f>
        <v>-1.0336421312415258</v>
      </c>
      <c r="E118" s="118">
        <f>(dhp2f_59!E118-dhp2f_59!$E$2)/dhp2f_59!$E$1</f>
        <v>-0.27745565410141687</v>
      </c>
      <c r="F118" s="118">
        <f>(dhp2f_59!F118-dhp2f_59!$F$2)/dhp2f_59!$F$1</f>
        <v>-0.73955992771481527</v>
      </c>
      <c r="G118" s="118">
        <f>(dhp2f_59!G118-dhp2f_59!$G$2)/dhp2f_59!$G$1</f>
        <v>-1.4890515310383463</v>
      </c>
      <c r="H118" s="118">
        <f>(dhp2f_59!H118-dhp2f_59!$H$2)/dhp2f_59!$H$1</f>
        <v>-0.75682879211022025</v>
      </c>
      <c r="I118" s="119"/>
      <c r="J118" s="118">
        <f>(dhp2f_59!J118-dhp2f_59!$J$2)/dhp2f_59!$J$1</f>
        <v>-9.1751570949273303E-2</v>
      </c>
      <c r="K118" s="118">
        <f>(dhp2f_59!K118-dhp2f_59!$K$2)/dhp2f_59!$K$1</f>
        <v>0.31917604669951682</v>
      </c>
      <c r="L118" s="277"/>
      <c r="M118" s="414">
        <f t="shared" si="12"/>
        <v>-0.41046131569203953</v>
      </c>
      <c r="N118" s="329">
        <f t="shared" si="13"/>
        <v>-0.43001033823628904</v>
      </c>
      <c r="P118" s="75">
        <v>-0.18865060005660647</v>
      </c>
    </row>
    <row r="119" spans="1:16">
      <c r="A119" s="327">
        <v>244136</v>
      </c>
      <c r="B119" s="328"/>
      <c r="C119" s="118">
        <f>(dhp2f_59!C119-dhp2f_59!$C$2)/dhp2f_59!$C$1</f>
        <v>0.12650929384532122</v>
      </c>
      <c r="D119" s="118">
        <f>(dhp2f_59!D119-dhp2f_59!$D$2)/dhp2f_59!$D$1</f>
        <v>-1.1187394299349767</v>
      </c>
      <c r="E119" s="118">
        <f>(dhp2f_59!E119-dhp2f_59!$E$2)/dhp2f_59!$E$1</f>
        <v>-0.13360725631634307</v>
      </c>
      <c r="F119" s="118">
        <f>(dhp2f_59!F119-dhp2f_59!$F$2)/dhp2f_59!$F$1</f>
        <v>-0.70303401597620407</v>
      </c>
      <c r="G119" s="118">
        <f>(dhp2f_59!G119-dhp2f_59!$G$2)/dhp2f_59!$G$1</f>
        <v>-1.5717625953635579</v>
      </c>
      <c r="H119" s="118">
        <f>(dhp2f_59!H119-dhp2f_59!$H$2)/dhp2f_59!$H$1</f>
        <v>-0.84571056170590908</v>
      </c>
      <c r="I119" s="119"/>
      <c r="J119" s="118">
        <f>(dhp2f_59!J119-dhp2f_59!$J$2)/dhp2f_59!$J$1</f>
        <v>9.0560983390656102E-2</v>
      </c>
      <c r="K119" s="118">
        <f>(dhp2f_59!K119-dhp2f_59!$K$2)/dhp2f_59!$K$1</f>
        <v>0.3134575938957439</v>
      </c>
      <c r="L119" s="277"/>
      <c r="M119" s="414">
        <f t="shared" si="12"/>
        <v>-0.48029074852065867</v>
      </c>
      <c r="N119" s="329">
        <f t="shared" si="13"/>
        <v>-0.39951211444117218</v>
      </c>
      <c r="P119" s="75">
        <v>-0.25120165370752257</v>
      </c>
    </row>
    <row r="120" spans="1:16">
      <c r="A120" s="327">
        <v>244166</v>
      </c>
      <c r="B120" s="328"/>
      <c r="C120" s="118">
        <f>(dhp2f_59!C120-dhp2f_59!$C$2)/dhp2f_59!$C$1</f>
        <v>-0.5828064485306016</v>
      </c>
      <c r="D120" s="118">
        <f>(dhp2f_59!D120-dhp2f_59!$D$2)/dhp2f_59!$D$1</f>
        <v>-1.1319712917536542</v>
      </c>
      <c r="E120" s="118">
        <f>(dhp2f_59!E120-dhp2f_59!$E$2)/dhp2f_59!$E$1</f>
        <v>7.2996704016284808E-3</v>
      </c>
      <c r="F120" s="118">
        <f>(dhp2f_59!F120-dhp2f_59!$F$2)/dhp2f_59!$F$1</f>
        <v>-0.67436667739306855</v>
      </c>
      <c r="G120" s="118">
        <f>(dhp2f_59!G120-dhp2f_59!$G$2)/dhp2f_59!$G$1</f>
        <v>-1.6139144099108662</v>
      </c>
      <c r="H120" s="118">
        <f>(dhp2f_59!H120-dhp2f_59!$H$2)/dhp2f_59!$H$1</f>
        <v>-0.92370922999600691</v>
      </c>
      <c r="I120" s="119"/>
      <c r="J120" s="118">
        <f>(dhp2f_59!J120-dhp2f_59!$J$2)/dhp2f_59!$J$1</f>
        <v>0.24139467692586025</v>
      </c>
      <c r="K120" s="118">
        <f>(dhp2f_59!K120-dhp2f_59!$K$2)/dhp2f_59!$K$1</f>
        <v>0.31729952637437331</v>
      </c>
      <c r="L120" s="277"/>
      <c r="M120" s="414">
        <f t="shared" si="12"/>
        <v>-0.54509677298529191</v>
      </c>
      <c r="N120" s="329">
        <f t="shared" si="13"/>
        <v>-0.36067555424014458</v>
      </c>
      <c r="P120" s="75">
        <v>-0.31972805796454018</v>
      </c>
    </row>
    <row r="121" spans="1:16">
      <c r="A121" s="327">
        <v>244197</v>
      </c>
      <c r="B121" s="328"/>
      <c r="C121" s="118">
        <f>(dhp2f_59!C121-dhp2f_59!$C$2)/dhp2f_59!$C$1</f>
        <v>-1.1776934087528788</v>
      </c>
      <c r="D121" s="118">
        <f>(dhp2f_59!D121-dhp2f_59!$D$2)/dhp2f_59!$D$1</f>
        <v>-1.0608407028159903</v>
      </c>
      <c r="E121" s="118">
        <f>(dhp2f_59!E121-dhp2f_59!$E$2)/dhp2f_59!$E$1</f>
        <v>0.17094504204923278</v>
      </c>
      <c r="F121" s="118">
        <f>(dhp2f_59!F121-dhp2f_59!$F$2)/dhp2f_59!$F$1</f>
        <v>-0.61893645702829847</v>
      </c>
      <c r="G121" s="118">
        <f>(dhp2f_59!G121-dhp2f_59!$G$2)/dhp2f_59!$G$1</f>
        <v>-1.6103658573972937</v>
      </c>
      <c r="H121" s="118">
        <f>(dhp2f_59!H121-dhp2f_59!$H$2)/dhp2f_59!$H$1</f>
        <v>-0.97482471326857645</v>
      </c>
      <c r="I121" s="119"/>
      <c r="J121" s="118">
        <f>(dhp2f_59!J121-dhp2f_59!$J$2)/dhp2f_59!$J$1</f>
        <v>0.33413437340549423</v>
      </c>
      <c r="K121" s="118">
        <f>(dhp2f_59!K121-dhp2f_59!$K$2)/dhp2f_59!$K$1</f>
        <v>0.32601415042445858</v>
      </c>
      <c r="L121" s="277"/>
      <c r="M121" s="414">
        <f>AVERAGE(C121:H121,J121:K121)</f>
        <v>-0.57644594667298155</v>
      </c>
      <c r="N121" s="329">
        <f t="shared" si="13"/>
        <v>-0.30391805120561327</v>
      </c>
      <c r="P121" s="75">
        <v>-0.36070792640784977</v>
      </c>
    </row>
    <row r="122" spans="1:16">
      <c r="A122" s="327">
        <v>244228</v>
      </c>
      <c r="B122" s="328"/>
      <c r="C122" s="118">
        <f>(dhp2f_59!C122-dhp2f_59!$C$2)/dhp2f_59!$C$1</f>
        <v>-1.5998722418042099</v>
      </c>
      <c r="D122" s="118">
        <f>(dhp2f_59!D122-dhp2f_59!$D$2)/dhp2f_59!$D$1</f>
        <v>-0.91461558073909022</v>
      </c>
      <c r="E122" s="118">
        <f>(dhp2f_59!E122-dhp2f_59!$E$2)/dhp2f_59!$E$1</f>
        <v>0.3815873204244461</v>
      </c>
      <c r="F122" s="118">
        <f>(dhp2f_59!F122-dhp2f_59!$F$2)/dhp2f_59!$F$1</f>
        <v>-0.47030448214976661</v>
      </c>
      <c r="G122" s="118">
        <f>(dhp2f_59!G122-dhp2f_59!$G$2)/dhp2f_59!$G$1</f>
        <v>-1.5503993457088938</v>
      </c>
      <c r="H122" s="118">
        <f>(dhp2f_59!H122-dhp2f_59!$H$2)/dhp2f_59!$H$1</f>
        <v>-0.9796483077388185</v>
      </c>
      <c r="I122" s="119"/>
      <c r="J122" s="118">
        <f>(dhp2f_59!J122-dhp2f_59!$J$2)/dhp2f_59!$J$1</f>
        <v>0.37860265390156739</v>
      </c>
      <c r="K122" s="118">
        <f>(dhp2f_59!K122-dhp2f_59!$K$2)/dhp2f_59!$K$1</f>
        <v>0.33239574076454154</v>
      </c>
      <c r="L122" s="277"/>
      <c r="M122" s="414">
        <f>AVERAGE(C122:H122,J122:K122)</f>
        <v>-0.55278178038127801</v>
      </c>
      <c r="N122" s="329">
        <f t="shared" si="13"/>
        <v>-0.21199710925618673</v>
      </c>
      <c r="P122" s="75">
        <v>-0.34794245228279663</v>
      </c>
    </row>
    <row r="123" spans="1:16">
      <c r="A123" s="49">
        <v>244258</v>
      </c>
      <c r="B123" s="328"/>
      <c r="C123" s="195">
        <f>(dhp2f_59!C123-dhp2f_59!$C$2)/dhp2f_59!$C$1</f>
        <v>-1.8613636099737609</v>
      </c>
      <c r="D123" s="195">
        <f>(dhp2f_59!D123-dhp2f_59!$D$2)/dhp2f_59!$D$1</f>
        <v>-0.73565679359706382</v>
      </c>
      <c r="E123" s="195">
        <f>(dhp2f_59!E123-dhp2f_59!$E$2)/dhp2f_59!$E$1</f>
        <v>0.63330570599944735</v>
      </c>
      <c r="F123" s="195">
        <f>(dhp2f_59!F123-dhp2f_59!$F$2)/dhp2f_59!$F$1</f>
        <v>-0.25463271195906434</v>
      </c>
      <c r="G123" s="195">
        <f>(dhp2f_59!G123-dhp2f_59!$G$2)/dhp2f_59!$G$1</f>
        <v>-1.4301329937941842</v>
      </c>
      <c r="H123" s="195">
        <f>(dhp2f_59!H123-dhp2f_59!$H$2)/dhp2f_59!$H$1</f>
        <v>-0.9265916887161616</v>
      </c>
      <c r="I123" s="196"/>
      <c r="J123" s="195">
        <f>(dhp2f_59!J123-dhp2f_59!$J$2)/dhp2f_59!$J$1</f>
        <v>0.38694404813100902</v>
      </c>
      <c r="K123" s="195">
        <f>(dhp2f_59!K123-dhp2f_59!$K$2)/dhp2f_59!$K$1</f>
        <v>0.32237370836820683</v>
      </c>
      <c r="L123" s="281"/>
      <c r="M123" s="413">
        <f>AVERAGE(C123:H123,J123:K123)</f>
        <v>-0.48321929194269647</v>
      </c>
      <c r="N123" s="75">
        <f>AVERAGE(D123:F123,H123,J123:K123)</f>
        <v>-9.5709621962271105E-2</v>
      </c>
      <c r="P123" s="75">
        <v>-0.2932332573934433</v>
      </c>
    </row>
    <row r="124" spans="1:16">
      <c r="A124" s="49">
        <v>244289</v>
      </c>
      <c r="B124" s="328"/>
      <c r="C124" s="195">
        <f>(dhp2f_59!C124-dhp2f_59!$C$2)/dhp2f_59!$C$1</f>
        <v>-2.000507042145224</v>
      </c>
      <c r="D124" s="195">
        <f>(dhp2f_59!D124-dhp2f_59!$D$2)/dhp2f_59!$D$1</f>
        <v>-0.56779643791934942</v>
      </c>
      <c r="E124" s="195">
        <f>(dhp2f_59!E124-dhp2f_59!$E$2)/dhp2f_59!$E$1</f>
        <v>0.88874209499776557</v>
      </c>
      <c r="F124" s="195">
        <f>(dhp2f_59!F124-dhp2f_59!$F$2)/dhp2f_59!$F$1</f>
        <v>2.0268561102641056E-2</v>
      </c>
      <c r="G124" s="195">
        <f>(dhp2f_59!G124-dhp2f_59!$G$2)/dhp2f_59!$G$1</f>
        <v>-1.2493591162147673</v>
      </c>
      <c r="H124" s="195">
        <f>(dhp2f_59!H124-dhp2f_59!$H$2)/dhp2f_59!$H$1</f>
        <v>-0.81648445488145871</v>
      </c>
      <c r="I124" s="196"/>
      <c r="J124" s="195">
        <f>(dhp2f_59!J124-dhp2f_59!$J$2)/dhp2f_59!$J$1</f>
        <v>0.38898048058530882</v>
      </c>
      <c r="K124" s="195">
        <f>(dhp2f_59!K124-dhp2f_59!$K$2)/dhp2f_59!$K$1</f>
        <v>0.28203244712825626</v>
      </c>
      <c r="L124" s="281"/>
      <c r="M124" s="413">
        <f t="shared" si="12"/>
        <v>-0.38176543341835339</v>
      </c>
      <c r="N124" s="75">
        <f t="shared" si="13"/>
        <v>3.262378183552727E-2</v>
      </c>
      <c r="P124" s="75">
        <v>-0.21621104284253539</v>
      </c>
    </row>
    <row r="125" spans="1:16" s="74" customFormat="1">
      <c r="A125" s="24">
        <v>244319</v>
      </c>
      <c r="B125" s="328"/>
      <c r="C125" s="120">
        <f>(dhp2f_59!C125-dhp2f_59!$C$2)/dhp2f_59!$C$1</f>
        <v>-2.0549658006767264</v>
      </c>
      <c r="D125" s="120">
        <f>(dhp2f_59!D125-dhp2f_59!$D$2)/dhp2f_59!$D$1</f>
        <v>-0.44810431081745228</v>
      </c>
      <c r="E125" s="120">
        <f>(dhp2f_59!E125-dhp2f_59!$E$2)/dhp2f_59!$E$1</f>
        <v>1.1055198984819363</v>
      </c>
      <c r="F125" s="120">
        <f>(dhp2f_59!F125-dhp2f_59!$F$2)/dhp2f_59!$F$1</f>
        <v>0.31280401417335379</v>
      </c>
      <c r="G125" s="120">
        <f>(dhp2f_59!G125-dhp2f_59!$G$2)/dhp2f_59!$G$1</f>
        <v>-1.0138879786700457</v>
      </c>
      <c r="H125" s="120">
        <f>(dhp2f_59!H125-dhp2f_59!$H$2)/dhp2f_59!$H$1</f>
        <v>-0.64758522229696691</v>
      </c>
      <c r="I125" s="121"/>
      <c r="J125" s="120">
        <f>(dhp2f_59!J125-dhp2f_59!$J$2)/dhp2f_59!$J$1</f>
        <v>0.40620551185363946</v>
      </c>
      <c r="K125" s="120">
        <f>(dhp2f_59!K125-dhp2f_59!$K$2)/dhp2f_59!$K$1</f>
        <v>0.20243055340031549</v>
      </c>
      <c r="L125" s="277"/>
      <c r="M125" s="415">
        <f>AVERAGE(C125:H125,J125:K125)</f>
        <v>-0.2671979168189933</v>
      </c>
      <c r="N125" s="318">
        <f t="shared" ref="N125:N130" si="14">AVERAGE(D125:H125,J125:K125)</f>
        <v>-1.1802504839317111E-2</v>
      </c>
      <c r="P125" s="318">
        <v>-0.14165013350818567</v>
      </c>
    </row>
    <row r="126" spans="1:16">
      <c r="A126" s="205">
        <v>244350</v>
      </c>
      <c r="B126" s="328"/>
      <c r="C126" s="118">
        <f>(dhp2f_59!C126-dhp2f_59!$C$2)/dhp2f_59!$C$1</f>
        <v>-2.0531522281591643</v>
      </c>
      <c r="D126" s="118">
        <f>(dhp2f_59!D126-dhp2f_59!$D$2)/dhp2f_59!$D$1</f>
        <v>-0.39141968758364354</v>
      </c>
      <c r="E126" s="118">
        <f>(dhp2f_59!E126-dhp2f_59!$E$2)/dhp2f_59!$E$1</f>
        <v>1.1787724459476137</v>
      </c>
      <c r="F126" s="118">
        <f>(dhp2f_59!F126-dhp2f_59!$F$2)/dhp2f_59!$F$1</f>
        <v>0.50193209174826525</v>
      </c>
      <c r="G126" s="118">
        <f>(dhp2f_59!G126-dhp2f_59!$G$2)/dhp2f_59!$G$1</f>
        <v>-0.73500523275290675</v>
      </c>
      <c r="H126" s="118">
        <f>(dhp2f_59!H126-dhp2f_59!$H$2)/dhp2f_59!$H$1</f>
        <v>-0.45604088950797034</v>
      </c>
      <c r="I126" s="119"/>
      <c r="J126" s="118">
        <f>(dhp2f_59!J126-dhp2f_59!$J$2)/dhp2f_59!$J$1</f>
        <v>0.43055658877605202</v>
      </c>
      <c r="K126" s="118">
        <f>(dhp2f_59!K126-dhp2f_59!$K$2)/dhp2f_59!$K$1</f>
        <v>8.1356692540956538E-2</v>
      </c>
      <c r="L126" s="277"/>
      <c r="M126" s="414">
        <f>AVERAGE(C126:H126,J126:K126)</f>
        <v>-0.18037502737384967</v>
      </c>
      <c r="N126" s="329">
        <f t="shared" si="14"/>
        <v>8.7164572738338122E-2</v>
      </c>
      <c r="P126" s="75">
        <v>-0.12422174699523436</v>
      </c>
    </row>
    <row r="127" spans="1:16">
      <c r="A127" s="402">
        <v>244381</v>
      </c>
      <c r="B127" s="328"/>
      <c r="C127" s="195">
        <f>(dhp2f_59!C127-dhp2f_59!$C$2)/dhp2f_59!$C$1</f>
        <v>-2.0014433127594873</v>
      </c>
      <c r="D127" s="195">
        <f>(dhp2f_59!D127-dhp2f_59!$D$2)/dhp2f_59!$D$1</f>
        <v>-0.3749364992813603</v>
      </c>
      <c r="E127" s="195">
        <f>(dhp2f_59!E127-dhp2f_59!$E$2)/dhp2f_59!$E$1</f>
        <v>1.0889627334464704</v>
      </c>
      <c r="F127" s="195">
        <f>(dhp2f_59!F127-dhp2f_59!$F$2)/dhp2f_59!$F$1</f>
        <v>0.65820489274543681</v>
      </c>
      <c r="G127" s="195">
        <f>(dhp2f_59!G127-dhp2f_59!$G$2)/dhp2f_59!$G$1</f>
        <v>-0.4253385762949754</v>
      </c>
      <c r="H127" s="195">
        <f>(dhp2f_59!H127-dhp2f_59!$H$2)/dhp2f_59!$H$1</f>
        <v>-0.21912670322154137</v>
      </c>
      <c r="I127" s="196"/>
      <c r="J127" s="195">
        <f>(dhp2f_59!J127-dhp2f_59!$J$2)/dhp2f_59!$J$1</f>
        <v>0.46054411193224776</v>
      </c>
      <c r="K127" s="195">
        <f>(dhp2f_59!K127-dhp2f_59!$K$2)/dhp2f_59!$K$1</f>
        <v>-7.174620904665005E-2</v>
      </c>
      <c r="L127" s="281"/>
      <c r="M127" s="413">
        <f>AVERAGE(C127:H127,J127:K127)</f>
        <v>-0.11060994530998242</v>
      </c>
      <c r="N127" s="75">
        <f>AVERAGE(D127:H127,J127:K127)</f>
        <v>0.15950910718280395</v>
      </c>
      <c r="P127" s="75">
        <v>-0.16374562226924441</v>
      </c>
    </row>
    <row r="128" spans="1:16">
      <c r="A128" s="402">
        <v>244409</v>
      </c>
      <c r="B128" s="328"/>
      <c r="C128" s="118">
        <f>(dhp2f_59!C128-dhp2f_59!$C$2)/dhp2f_59!$C$1</f>
        <v>-1.9021987843545087</v>
      </c>
      <c r="D128" s="118">
        <f>(dhp2f_59!D128-dhp2f_59!$D$2)/dhp2f_59!$D$1</f>
        <v>-0.35694618501522823</v>
      </c>
      <c r="E128" s="118">
        <f>(dhp2f_59!E128-dhp2f_59!$E$2)/dhp2f_59!$E$1</f>
        <v>1.0148044265023586</v>
      </c>
      <c r="F128" s="118">
        <f>(dhp2f_59!F128-dhp2f_59!$F$2)/dhp2f_59!$F$1</f>
        <v>0.54914342526350712</v>
      </c>
      <c r="G128" s="118">
        <f>(dhp2f_59!G128-dhp2f_59!$G$2)/dhp2f_59!$G$1</f>
        <v>-0.1036530448939447</v>
      </c>
      <c r="H128" s="118">
        <f>(dhp2f_59!H128-dhp2f_59!$H$2)/dhp2f_59!$H$1</f>
        <v>6.2247070131531551E-2</v>
      </c>
      <c r="I128" s="119"/>
      <c r="J128" s="118">
        <f>(dhp2f_59!J128-dhp2f_59!$J$2)/dhp2f_59!$J$1</f>
        <v>0.47456845067956205</v>
      </c>
      <c r="K128" s="118">
        <f>(dhp2f_59!K128-dhp2f_59!$K$2)/dhp2f_59!$K$1</f>
        <v>-0.23131949506171873</v>
      </c>
      <c r="L128" s="277"/>
      <c r="M128" s="414">
        <f>AVERAGE(C128:H128,J128:K128)</f>
        <v>-6.1669267093555136E-2</v>
      </c>
      <c r="N128" s="329">
        <f t="shared" si="14"/>
        <v>0.20126352108658105</v>
      </c>
      <c r="P128" s="75">
        <v>4.1700177717365183E-3</v>
      </c>
    </row>
    <row r="129" spans="1:16">
      <c r="A129" s="403">
        <v>244440</v>
      </c>
      <c r="B129" s="328"/>
      <c r="C129" s="404">
        <f>(dhp2f_59!C129-dhp2f_59!$C$2)/dhp2f_59!$C$1</f>
        <v>-1.7431175681804756</v>
      </c>
      <c r="D129" s="404">
        <f>(dhp2f_59!D129-dhp2f_59!$D$2)/dhp2f_59!$D$1</f>
        <v>-0.28289930327240037</v>
      </c>
      <c r="E129" s="404">
        <f>(dhp2f_59!E129-dhp2f_59!$E$2)/dhp2f_59!$E$1</f>
        <v>0.9786085231059678</v>
      </c>
      <c r="F129" s="404">
        <f>(dhp2f_59!F129-dhp2f_59!$F$2)/dhp2f_59!$F$1</f>
        <v>0.21659615093346601</v>
      </c>
      <c r="G129" s="404">
        <f>(dhp2f_59!G129-dhp2f_59!$G$2)/dhp2f_59!$G$1</f>
        <v>0.19907711417076182</v>
      </c>
      <c r="H129" s="404">
        <f>(dhp2f_59!H129-dhp2f_59!$H$2)/dhp2f_59!$H$1</f>
        <v>0.34374731203470349</v>
      </c>
      <c r="I129" s="382"/>
      <c r="J129" s="404">
        <f>(dhp2f_59!J129-dhp2f_59!$J$2)/dhp2f_59!$J$1</f>
        <v>0.45687993319211329</v>
      </c>
      <c r="K129" s="404">
        <f>(dhp2f_59!K129-dhp2f_59!$K$2)/dhp2f_59!$K$1</f>
        <v>-0.35818592019133644</v>
      </c>
      <c r="L129" s="383"/>
      <c r="M129" s="407">
        <f>AVERAGE(C129:H129,J129:K129)</f>
        <v>-2.3661719775900002E-2</v>
      </c>
      <c r="N129" s="329">
        <f t="shared" si="14"/>
        <v>0.22197482999618226</v>
      </c>
      <c r="P129" s="75">
        <v>-7.2691900995431047E-2</v>
      </c>
    </row>
    <row r="130" spans="1:16">
      <c r="A130" s="205">
        <v>244470</v>
      </c>
      <c r="B130" s="328"/>
      <c r="C130" s="405">
        <f>(dhp2f_59!C130-dhp2f_59!$C$2)/dhp2f_59!$C$1</f>
        <v>-1.5413815808394298</v>
      </c>
      <c r="D130" s="406">
        <f>(dhp2f_59!D130-dhp2f_59!$D$2)/dhp2f_59!$D$1</f>
        <v>-0.11501315633782469</v>
      </c>
      <c r="E130" s="406">
        <f>(dhp2f_59!E130-dhp2f_59!$E$2)/dhp2f_59!$E$1</f>
        <v>0.95925172113735857</v>
      </c>
      <c r="F130" s="406">
        <f>(dhp2f_59!F130-dhp2f_59!$F$2)/dhp2f_59!$F$1</f>
        <v>-0.1950493274104502</v>
      </c>
      <c r="G130" s="406">
        <f>(dhp2f_59!G130-dhp2f_59!$G$2)/dhp2f_59!$G$1</f>
        <v>0.46478092428257162</v>
      </c>
      <c r="H130" s="406">
        <f>(dhp2f_59!H130-dhp2f_59!$H$2)/dhp2f_59!$H$1</f>
        <v>0.58383307496147863</v>
      </c>
      <c r="I130" s="385"/>
      <c r="J130" s="406">
        <f>(dhp2f_59!J130-dhp2f_59!$J$2)/dhp2f_59!$J$1</f>
        <v>0.36225721049684512</v>
      </c>
      <c r="K130" s="406">
        <f>(dhp2f_59!K130-dhp2f_59!$K$2)/dhp2f_59!$K$1</f>
        <v>-0.41427991763177824</v>
      </c>
      <c r="L130" s="386"/>
      <c r="M130" s="408">
        <f t="shared" ref="M130" si="15">AVERAGE(C130:H130,J130:K130)</f>
        <v>1.3049868582346379E-2</v>
      </c>
      <c r="N130" s="75">
        <f t="shared" si="14"/>
        <v>0.23511150421402874</v>
      </c>
      <c r="P130" s="75">
        <v>-0.1322017471706575</v>
      </c>
    </row>
    <row r="131" spans="1:16">
      <c r="A131" s="24">
        <v>244501</v>
      </c>
      <c r="B131" s="328"/>
      <c r="C131" s="404">
        <f>(dhp2f_59!C131-dhp2f_59!$C$2)/dhp2f_59!$C$1</f>
        <v>-1.3073352801097091</v>
      </c>
      <c r="D131" s="404">
        <f>(dhp2f_59!D131-dhp2f_59!$D$2)/dhp2f_59!$D$1</f>
        <v>0.13151930377536133</v>
      </c>
      <c r="E131" s="404">
        <f>(dhp2f_59!E131-dhp2f_59!$E$2)/dhp2f_59!$E$1</f>
        <v>0.90352514807910433</v>
      </c>
      <c r="F131" s="404">
        <f>(dhp2f_59!F131-dhp2f_59!$F$2)/dhp2f_59!$F$1</f>
        <v>-0.56286706570876222</v>
      </c>
      <c r="G131" s="404">
        <f>(dhp2f_59!G131-dhp2f_59!$G$2)/dhp2f_59!$G$1</f>
        <v>0.68250731205682102</v>
      </c>
      <c r="H131" s="404">
        <f>(dhp2f_59!H131-dhp2f_59!$H$2)/dhp2f_59!$H$1</f>
        <v>0.75459309592770152</v>
      </c>
      <c r="I131" s="382"/>
      <c r="J131" s="404">
        <f>(dhp2f_59!J131-dhp2f_59!$J$2)/dhp2f_59!$J$1</f>
        <v>0.1875958612416001</v>
      </c>
      <c r="K131" s="404">
        <f>(dhp2f_59!K131-dhp2f_59!$K$2)/dhp2f_59!$K$1</f>
        <v>-0.37801382668362171</v>
      </c>
      <c r="L131" s="383"/>
      <c r="M131" s="407">
        <f t="shared" ref="M131" si="16">AVERAGE(C131:H131,J131:K131)</f>
        <v>5.1440568572311898E-2</v>
      </c>
      <c r="N131" s="75">
        <f t="shared" ref="N131" si="17">AVERAGE(D131:H131,J131:K131)</f>
        <v>0.24555140409831491</v>
      </c>
      <c r="P131" s="75">
        <v>-0.16384371360407099</v>
      </c>
    </row>
    <row r="132" spans="1:16">
      <c r="A132" s="403">
        <v>244531</v>
      </c>
      <c r="B132" s="409"/>
      <c r="C132" s="423">
        <f>(dhp2f_59!C132-dhp2f_59!$C$2)/dhp2f_59!$C$1</f>
        <v>-1.0621311310733368</v>
      </c>
      <c r="D132" s="424">
        <f>(dhp2f_59!D132-dhp2f_59!$D$2)/dhp2f_59!$D$1</f>
        <v>0.38799095525408356</v>
      </c>
      <c r="E132" s="425">
        <f>(dhp2f_59!E132-dhp2f_59!$E$2)/dhp2f_59!$E$1</f>
        <v>0.7618752683225295</v>
      </c>
      <c r="F132" s="426">
        <f>(dhp2f_59!F132-dhp2f_59!$F$2)/dhp2f_59!$F$1</f>
        <v>-0.83900404734674372</v>
      </c>
      <c r="G132" s="424">
        <f>(dhp2f_59!G132-dhp2f_59!$G$2)/dhp2f_59!$G$1</f>
        <v>0.85385060173811222</v>
      </c>
      <c r="H132" s="424">
        <f>(dhp2f_59!H132-dhp2f_59!$H$2)/dhp2f_59!$H$1</f>
        <v>0.82320975731427026</v>
      </c>
      <c r="I132" s="121"/>
      <c r="J132" s="426">
        <f>(dhp2f_59!J132-dhp2f_59!$J$2)/dhp2f_59!$J$1</f>
        <v>-3.0170712955858388E-2</v>
      </c>
      <c r="K132" s="427">
        <f>(dhp2f_59!K132-dhp2f_59!$K$2)/dhp2f_59!$K$1</f>
        <v>-0.26586566493660979</v>
      </c>
      <c r="L132" s="278"/>
      <c r="M132" s="428">
        <f>AVERAGE(C132:H132,J132:K132)</f>
        <v>7.8719378289555858E-2</v>
      </c>
      <c r="N132" s="75">
        <f t="shared" ref="N132" si="18">AVERAGE(D132:H132,J132:K132)</f>
        <v>0.24169802248425482</v>
      </c>
      <c r="P132" s="75">
        <v>-0.17701604915335045</v>
      </c>
    </row>
    <row r="133" spans="1:16">
      <c r="A133" s="205">
        <v>244562</v>
      </c>
      <c r="B133" s="328"/>
      <c r="C133" s="206">
        <f>(dhp2f_59!C133-dhp2f_59!$C$2)/dhp2f_59!$C$1</f>
        <v>-0.82852976955187563</v>
      </c>
      <c r="D133" s="206">
        <f>(dhp2f_59!D133-dhp2f_59!$D$2)/dhp2f_59!$D$1</f>
        <v>0.60125319000167432</v>
      </c>
      <c r="E133" s="206">
        <f>(dhp2f_59!E133-dhp2f_59!$E$2)/dhp2f_59!$E$1</f>
        <v>0.53016472869454501</v>
      </c>
      <c r="F133" s="206">
        <f>(dhp2f_59!F133-dhp2f_59!$F$2)/dhp2f_59!$F$1</f>
        <v>-0.97949723049766324</v>
      </c>
      <c r="G133" s="206">
        <f>(dhp2f_59!G133-dhp2f_59!$G$2)/dhp2f_59!$G$1</f>
        <v>0.98454030000384674</v>
      </c>
      <c r="H133" s="206">
        <f>(dhp2f_59!H133-dhp2f_59!$H$2)/dhp2f_59!$H$1</f>
        <v>0.7846366664597928</v>
      </c>
      <c r="I133" s="207"/>
      <c r="J133" s="206">
        <f>(dhp2f_59!J133-dhp2f_59!$J$2)/dhp2f_59!$J$1</f>
        <v>-0.24592727678620829</v>
      </c>
      <c r="K133" s="206">
        <f>(dhp2f_59!K133-dhp2f_59!$K$2)/dhp2f_59!$K$1</f>
        <v>-0.11513417937866884</v>
      </c>
      <c r="M133" s="413">
        <f t="shared" ref="M133:M135" si="19">AVERAGE(C133:H133,J133:K133)</f>
        <v>9.1438303618180353E-2</v>
      </c>
      <c r="N133" s="75">
        <f t="shared" ref="N133" si="20">AVERAGE(D133:H133,J133:K133)</f>
        <v>0.22286231407104551</v>
      </c>
      <c r="P133" s="75">
        <v>-0.18215067902671009</v>
      </c>
    </row>
    <row r="134" spans="1:16">
      <c r="A134" s="205">
        <v>244593</v>
      </c>
      <c r="B134" s="328"/>
      <c r="C134" s="206">
        <f>(dhp2f_59!C134-dhp2f_59!$C$2)/dhp2f_59!$C$1</f>
        <v>-0.61687352281965258</v>
      </c>
      <c r="D134" s="206">
        <f>(dhp2f_59!D134-dhp2f_59!$D$2)/dhp2f_59!$D$1</f>
        <v>0.74288459691485009</v>
      </c>
      <c r="E134" s="206">
        <f>(dhp2f_59!E134-dhp2f_59!$E$2)/dhp2f_59!$E$1</f>
        <v>0.24503822520131696</v>
      </c>
      <c r="F134" s="206">
        <f>(dhp2f_59!F134-dhp2f_59!$F$2)/dhp2f_59!$F$1</f>
        <v>-1.0091053353232424</v>
      </c>
      <c r="G134" s="206">
        <f>(dhp2f_59!G134-dhp2f_59!$G$2)/dhp2f_59!$G$1</f>
        <v>1.082796212050904</v>
      </c>
      <c r="H134" s="206">
        <f>(dhp2f_59!H134-dhp2f_59!$H$2)/dhp2f_59!$H$1</f>
        <v>0.65385220997981353</v>
      </c>
      <c r="I134" s="207"/>
      <c r="J134" s="206">
        <f>(dhp2f_59!J134-dhp2f_59!$J$2)/dhp2f_59!$J$1</f>
        <v>-0.42872680877525077</v>
      </c>
      <c r="K134" s="206">
        <f>(dhp2f_59!K134-dhp2f_59!$K$2)/dhp2f_59!$K$1</f>
        <v>3.7823165318059626E-2</v>
      </c>
      <c r="M134" s="413">
        <f t="shared" si="19"/>
        <v>8.8461092818349824E-2</v>
      </c>
      <c r="N134" s="75">
        <f t="shared" ref="N134" si="21">AVERAGE(D134:H134,J134:K134)</f>
        <v>0.18922318076663586</v>
      </c>
      <c r="P134" s="75">
        <v>-0.16275993365379954</v>
      </c>
    </row>
    <row r="135" spans="1:16">
      <c r="A135" s="24">
        <v>244623</v>
      </c>
      <c r="B135" s="328"/>
      <c r="C135" s="206">
        <f>(dhp2f_59!C135-dhp2f_59!$C$2)/dhp2f_59!$C$1</f>
        <v>-0.43083819287683645</v>
      </c>
      <c r="D135" s="206">
        <f>(dhp2f_59!D135-dhp2f_59!$D$2)/dhp2f_59!$D$1</f>
        <v>0.82554406468161523</v>
      </c>
      <c r="E135" s="206">
        <f>(dhp2f_59!E135-dhp2f_59!$E$2)/dhp2f_59!$E$1</f>
        <v>-8.598380347846625E-2</v>
      </c>
      <c r="F135" s="206">
        <f>(dhp2f_59!F135-dhp2f_59!$F$2)/dhp2f_59!$F$1</f>
        <v>-0.94971386200099439</v>
      </c>
      <c r="G135" s="206">
        <f>(dhp2f_59!G135-dhp2f_59!$G$2)/dhp2f_59!$G$1</f>
        <v>1.1608942222361973</v>
      </c>
      <c r="H135" s="206">
        <f>(dhp2f_59!H135-dhp2f_59!$H$2)/dhp2f_59!$H$1</f>
        <v>0.45078453838653371</v>
      </c>
      <c r="I135" s="207"/>
      <c r="J135" s="206">
        <f>(dhp2f_59!J135-dhp2f_59!$J$2)/dhp2f_59!$J$1</f>
        <v>-0.58424368638845114</v>
      </c>
      <c r="K135" s="206">
        <f>(dhp2f_59!K135-dhp2f_59!$K$2)/dhp2f_59!$K$1</f>
        <v>0.17632747509288868</v>
      </c>
      <c r="M135" s="413">
        <f t="shared" si="19"/>
        <v>7.0346344456560836E-2</v>
      </c>
      <c r="N135" s="75">
        <f t="shared" ref="N135:N136" si="22">AVERAGE(D135:H135,J135:K135)</f>
        <v>0.14194413550418902</v>
      </c>
      <c r="P135" s="75">
        <v>-0.17763419576904532</v>
      </c>
    </row>
    <row r="136" spans="1:16">
      <c r="A136" s="24">
        <v>244654</v>
      </c>
      <c r="C136" s="206">
        <f>(dhp2f_59!C136-dhp2f_59!$C$2)/dhp2f_59!$C$1</f>
        <v>-0.26343973204255816</v>
      </c>
      <c r="D136" s="206">
        <f>(dhp2f_59!D136-dhp2f_59!$D$2)/dhp2f_59!$D$1</f>
        <v>0.87846662925599284</v>
      </c>
      <c r="E136" s="206">
        <f>(dhp2f_59!E136-dhp2f_59!$E$2)/dhp2f_59!$E$1</f>
        <v>-0.39400124596209835</v>
      </c>
      <c r="F136" s="206">
        <f>(dhp2f_59!F136-dhp2f_59!$F$2)/dhp2f_59!$F$1</f>
        <v>-0.80740486306844139</v>
      </c>
      <c r="G136" s="206">
        <f>(dhp2f_59!G136-dhp2f_59!$G$2)/dhp2f_59!$G$1</f>
        <v>1.2269024331983491</v>
      </c>
      <c r="H136" s="206">
        <f>(dhp2f_59!H136-dhp2f_59!$H$2)/dhp2f_59!$H$1</f>
        <v>0.214262891813014</v>
      </c>
      <c r="I136" s="207"/>
      <c r="J136" s="206">
        <f>(dhp2f_59!J136-dhp2f_59!$J$2)/dhp2f_59!$J$1</f>
        <v>-0.74016635269789743</v>
      </c>
      <c r="K136" s="206">
        <f>(dhp2f_59!K136-dhp2f_59!$K$2)/dhp2f_59!$K$1</f>
        <v>0.29887759776187334</v>
      </c>
      <c r="M136" s="413">
        <f>AVERAGE(C136:H136,J136:K136)</f>
        <v>5.1687169782279267E-2</v>
      </c>
      <c r="N136" s="75">
        <f t="shared" si="22"/>
        <v>9.6705298614398902E-2</v>
      </c>
      <c r="P136" s="75">
        <v>-0.23405113890702814</v>
      </c>
    </row>
    <row r="137" spans="1:16" s="74" customFormat="1">
      <c r="A137" s="24">
        <v>244684</v>
      </c>
      <c r="B137" s="25"/>
      <c r="C137" s="399">
        <f>(dhp2f_59!C137-dhp2f_59!$C$2)/dhp2f_59!$C$1</f>
        <v>-0.10279993378306362</v>
      </c>
      <c r="D137" s="399">
        <f>(dhp2f_59!D137-dhp2f_59!$D$2)/dhp2f_59!$D$1</f>
        <v>0.92413726797470885</v>
      </c>
      <c r="E137" s="399">
        <f>(dhp2f_59!E137-dhp2f_59!$E$2)/dhp2f_59!$E$1</f>
        <v>-0.62772373340380305</v>
      </c>
      <c r="F137" s="399">
        <f>(dhp2f_59!F137-dhp2f_59!$F$2)/dhp2f_59!$F$1</f>
        <v>-0.28589846098427801</v>
      </c>
      <c r="G137" s="399">
        <f>(dhp2f_59!G137-dhp2f_59!$G$2)/dhp2f_59!$G$1</f>
        <v>1.284291429112205</v>
      </c>
      <c r="H137" s="399">
        <f>(dhp2f_59!H137-dhp2f_59!$H$2)/dhp2f_59!$H$1</f>
        <v>-1.2420360951037941E-2</v>
      </c>
      <c r="I137" s="208"/>
      <c r="J137" s="399">
        <f>(dhp2f_59!J137-dhp2f_59!$J$2)/dhp2f_59!$J$1</f>
        <v>-0.90280143983080852</v>
      </c>
      <c r="K137" s="399">
        <f>(dhp2f_59!K137-dhp2f_59!$K$2)/dhp2f_59!$K$1</f>
        <v>0.4132700466728319</v>
      </c>
      <c r="L137" s="280"/>
      <c r="M137" s="416">
        <f>AVERAGE(C137:H137,J137:K137)</f>
        <v>8.6256851850844307E-2</v>
      </c>
      <c r="N137" s="318">
        <f t="shared" ref="N137" si="23">AVERAGE(D137:H137,J137:K137)</f>
        <v>0.11326496408425972</v>
      </c>
      <c r="P137" s="318">
        <v>0.765948861092972</v>
      </c>
    </row>
    <row r="139" spans="1:16">
      <c r="A139" s="371" t="s">
        <v>61</v>
      </c>
      <c r="C139" s="429">
        <f>AVERAGE(C133:C134)</f>
        <v>-0.72270164618576405</v>
      </c>
      <c r="D139" s="430">
        <f t="shared" ref="D139:H139" si="24">AVERAGE(D133:D134)</f>
        <v>0.67206889345826215</v>
      </c>
      <c r="E139" s="431">
        <f t="shared" si="24"/>
        <v>0.38760147694793101</v>
      </c>
      <c r="F139" s="431">
        <f t="shared" si="24"/>
        <v>-0.99430128291045283</v>
      </c>
      <c r="G139" s="430">
        <f t="shared" si="24"/>
        <v>1.0336682560273753</v>
      </c>
      <c r="H139" s="431">
        <f t="shared" si="24"/>
        <v>0.71924443821980311</v>
      </c>
      <c r="J139" s="432">
        <f t="shared" ref="J139:K139" si="25">AVERAGE(J133:J134)</f>
        <v>-0.33732704278072956</v>
      </c>
      <c r="K139" s="429">
        <f t="shared" si="25"/>
        <v>-3.8655507030304605E-2</v>
      </c>
      <c r="M139" s="433">
        <f>AVERAGE(M133:M134)</f>
        <v>8.9949698218265095E-2</v>
      </c>
      <c r="N139" s="400">
        <f t="shared" ref="N139" si="26">AVERAGE(N133:N134)</f>
        <v>0.20604274741884068</v>
      </c>
    </row>
    <row r="140" spans="1:16">
      <c r="A140" s="371" t="s">
        <v>62</v>
      </c>
      <c r="C140" s="429">
        <f>AVERAGE(C135:C137)</f>
        <v>-0.26569261956748608</v>
      </c>
      <c r="D140" s="430">
        <f t="shared" ref="D140:H140" si="27">AVERAGE(D135:D137)</f>
        <v>0.87604932063743901</v>
      </c>
      <c r="E140" s="432">
        <f t="shared" si="27"/>
        <v>-0.36923626094812256</v>
      </c>
      <c r="F140" s="429">
        <f t="shared" si="27"/>
        <v>-0.68100572868457121</v>
      </c>
      <c r="G140" s="430">
        <f t="shared" si="27"/>
        <v>1.2240293615155837</v>
      </c>
      <c r="H140" s="431">
        <f t="shared" si="27"/>
        <v>0.21754235641616992</v>
      </c>
      <c r="J140" s="432">
        <f t="shared" ref="J140:K140" si="28">AVERAGE(J135:J137)</f>
        <v>-0.74240382630571899</v>
      </c>
      <c r="K140" s="430">
        <f t="shared" si="28"/>
        <v>0.29615837317586463</v>
      </c>
      <c r="M140" s="434">
        <f>AVERAGE(M135:M137)</f>
        <v>6.9430122029894806E-2</v>
      </c>
      <c r="N140" s="400">
        <f t="shared" ref="N140" si="29">AVERAGE(N135:N137)</f>
        <v>0.11730479940094922</v>
      </c>
    </row>
    <row r="143" spans="1:16">
      <c r="C143" s="418">
        <f>C132-C131</f>
        <v>0.24520414903637233</v>
      </c>
      <c r="D143" s="418">
        <f t="shared" ref="D143:H143" si="30">D132-D131</f>
        <v>0.2564716514787222</v>
      </c>
      <c r="E143" s="420">
        <f t="shared" si="30"/>
        <v>-0.14164987975657484</v>
      </c>
      <c r="F143" s="420">
        <f t="shared" si="30"/>
        <v>-0.2761369816379815</v>
      </c>
      <c r="G143" s="418">
        <f t="shared" si="30"/>
        <v>0.1713432896812912</v>
      </c>
      <c r="H143" s="418">
        <f t="shared" si="30"/>
        <v>6.8616661386568745E-2</v>
      </c>
      <c r="I143" s="359"/>
      <c r="J143" s="420">
        <f t="shared" ref="J143:K143" si="31">J132-J131</f>
        <v>-0.21776657419745848</v>
      </c>
      <c r="K143" s="418">
        <f t="shared" si="31"/>
        <v>0.11214816174701192</v>
      </c>
      <c r="L143" s="401"/>
      <c r="M143" s="419">
        <f>M132-M131</f>
        <v>2.727880971724396E-2</v>
      </c>
      <c r="N143" s="387">
        <f t="shared" ref="N143" si="32">N132-N131</f>
        <v>-3.8533816140600974E-3</v>
      </c>
    </row>
    <row r="144" spans="1:16">
      <c r="C144" s="418">
        <f>C139-C132</f>
        <v>0.33942948488757274</v>
      </c>
      <c r="D144" s="418">
        <f t="shared" ref="D144:H144" si="33">D139-D132</f>
        <v>0.28407793820417859</v>
      </c>
      <c r="E144" s="420">
        <f t="shared" si="33"/>
        <v>-0.37427379137459849</v>
      </c>
      <c r="F144" s="420">
        <f t="shared" si="33"/>
        <v>-0.15529723556370911</v>
      </c>
      <c r="G144" s="418">
        <f t="shared" si="33"/>
        <v>0.17981765428926311</v>
      </c>
      <c r="H144" s="420">
        <f t="shared" si="33"/>
        <v>-0.10396531909446716</v>
      </c>
      <c r="I144" s="359"/>
      <c r="J144" s="420">
        <f t="shared" ref="J144:K144" si="34">J139-J132</f>
        <v>-0.30715632982487118</v>
      </c>
      <c r="K144" s="418">
        <f t="shared" si="34"/>
        <v>0.22721015790630519</v>
      </c>
      <c r="L144" s="401"/>
      <c r="M144" s="419">
        <f>M139-M132</f>
        <v>1.1230319928709237E-2</v>
      </c>
      <c r="N144" s="387">
        <f t="shared" ref="N144" si="35">N139-N132</f>
        <v>-3.5655275065414133E-2</v>
      </c>
    </row>
  </sheetData>
  <pageMargins left="0.7" right="0.7" top="0.75" bottom="0.75" header="0.3" footer="0.3"/>
  <pageSetup orientation="portrait" horizontalDpi="360" verticalDpi="36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5CE73-F111-41BF-84DC-60CA71679391}">
  <sheetPr>
    <tabColor rgb="FFFF0000"/>
  </sheetPr>
  <dimension ref="A1:AI138"/>
  <sheetViews>
    <sheetView zoomScaleNormal="100" workbookViewId="0">
      <pane xSplit="1" ySplit="6" topLeftCell="B117" activePane="bottomRight" state="frozen"/>
      <selection pane="topRight" activeCell="B1" sqref="B1"/>
      <selection pane="bottomLeft" activeCell="A7" sqref="A7"/>
      <selection pane="bottomRight" activeCell="A129" sqref="A129:XFD129"/>
    </sheetView>
  </sheetViews>
  <sheetFormatPr defaultColWidth="9.25" defaultRowHeight="15"/>
  <cols>
    <col min="1" max="1" width="17" style="13" customWidth="1"/>
    <col min="2" max="2" width="2" style="17" customWidth="1"/>
    <col min="3" max="8" width="9.25" style="13" customWidth="1"/>
    <col min="9" max="9" width="1.75" style="316" customWidth="1"/>
    <col min="10" max="10" width="9.25" style="13" customWidth="1"/>
    <col min="11" max="11" width="9.25" style="18" customWidth="1"/>
    <col min="12" max="12" width="2.25" style="14" customWidth="1"/>
    <col min="13" max="13" width="9.75" style="13" hidden="1" customWidth="1"/>
    <col min="14" max="14" width="2.25" style="22" hidden="1" customWidth="1"/>
    <col min="15" max="15" width="9.75" style="13" customWidth="1"/>
    <col min="16" max="16" width="2.25" style="22" customWidth="1"/>
    <col min="17" max="17" width="9.75" style="13" hidden="1" customWidth="1"/>
    <col min="18" max="18" width="2.25" style="22" hidden="1" customWidth="1"/>
    <col min="19" max="24" width="9.25" style="13" customWidth="1"/>
    <col min="25" max="25" width="2.75" style="235" customWidth="1"/>
    <col min="26" max="27" width="9.25" style="13" customWidth="1"/>
    <col min="28" max="28" width="2.25" style="21" customWidth="1"/>
    <col min="29" max="29" width="9.25" style="13" hidden="1" customWidth="1"/>
    <col min="30" max="30" width="2.25" style="21" customWidth="1"/>
    <col min="31" max="31" width="9.25" style="13" customWidth="1"/>
    <col min="32" max="32" width="2.25" style="21" customWidth="1"/>
    <col min="33" max="33" width="9.25" style="13" hidden="1" customWidth="1"/>
    <col min="34" max="34" width="0" style="13" hidden="1" customWidth="1"/>
    <col min="35" max="16384" width="9.25" style="13"/>
  </cols>
  <sheetData>
    <row r="1" spans="1:35" ht="15.75">
      <c r="A1" s="128" t="s">
        <v>13</v>
      </c>
      <c r="B1" s="189"/>
      <c r="C1" s="189">
        <v>0</v>
      </c>
      <c r="D1" s="189">
        <v>0</v>
      </c>
      <c r="E1" s="189">
        <v>0</v>
      </c>
      <c r="F1" s="189">
        <v>0</v>
      </c>
      <c r="G1" s="189">
        <v>0</v>
      </c>
      <c r="H1" s="189">
        <v>0</v>
      </c>
      <c r="I1" s="305"/>
      <c r="J1" s="189">
        <v>0</v>
      </c>
      <c r="K1" s="189">
        <v>0</v>
      </c>
      <c r="L1" s="129"/>
      <c r="M1" s="129">
        <v>0</v>
      </c>
      <c r="N1" s="130"/>
      <c r="O1" s="129"/>
      <c r="P1" s="130"/>
      <c r="Q1" s="131"/>
      <c r="R1" s="130"/>
      <c r="S1" s="131"/>
      <c r="T1" s="1"/>
      <c r="U1" s="1"/>
      <c r="V1" s="1"/>
      <c r="W1" s="1"/>
      <c r="X1" s="1"/>
      <c r="Y1" s="38"/>
      <c r="Z1" s="1"/>
      <c r="AA1" s="1"/>
      <c r="AB1" s="132"/>
      <c r="AC1" s="1"/>
      <c r="AD1" s="132"/>
      <c r="AE1" s="1"/>
      <c r="AF1" s="132"/>
      <c r="AG1" s="1"/>
      <c r="AH1" s="1"/>
      <c r="AI1" s="1"/>
    </row>
    <row r="2" spans="1:35" ht="15.75">
      <c r="A2" s="133" t="s">
        <v>14</v>
      </c>
      <c r="B2" s="190"/>
      <c r="C2" s="190">
        <v>-1</v>
      </c>
      <c r="D2" s="190">
        <v>-1</v>
      </c>
      <c r="E2" s="190">
        <v>-1</v>
      </c>
      <c r="F2" s="190">
        <v>-1</v>
      </c>
      <c r="G2" s="190">
        <v>-1</v>
      </c>
      <c r="H2" s="190">
        <v>-1</v>
      </c>
      <c r="I2" s="306"/>
      <c r="J2" s="190">
        <v>-0.9</v>
      </c>
      <c r="K2" s="190">
        <v>-1</v>
      </c>
      <c r="L2" s="134"/>
      <c r="M2" s="134">
        <v>-1</v>
      </c>
      <c r="N2" s="135"/>
      <c r="O2" s="134"/>
      <c r="P2" s="135"/>
      <c r="Q2" s="136"/>
      <c r="R2" s="135"/>
      <c r="S2" s="131"/>
      <c r="T2" s="1"/>
      <c r="U2" s="1"/>
      <c r="V2" s="1"/>
      <c r="W2" s="1"/>
      <c r="X2" s="1"/>
      <c r="Y2" s="38"/>
      <c r="Z2" s="1"/>
      <c r="AA2" s="1"/>
      <c r="AB2" s="132"/>
      <c r="AC2" s="1"/>
      <c r="AD2" s="132"/>
      <c r="AE2" s="1"/>
      <c r="AF2" s="132"/>
      <c r="AG2" s="1"/>
      <c r="AH2" s="1"/>
      <c r="AI2" s="1"/>
    </row>
    <row r="3" spans="1:35" s="19" customFormat="1" ht="15.75">
      <c r="A3" s="82"/>
      <c r="B3" s="82"/>
      <c r="C3" s="82"/>
      <c r="D3" s="82"/>
      <c r="E3" s="82"/>
      <c r="F3" s="82"/>
      <c r="G3" s="82"/>
      <c r="H3" s="82"/>
      <c r="I3" s="228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228"/>
      <c r="Z3" s="82"/>
      <c r="AA3" s="82"/>
      <c r="AB3" s="137"/>
      <c r="AC3" s="82"/>
      <c r="AD3" s="137"/>
      <c r="AE3" s="82"/>
      <c r="AF3" s="137"/>
      <c r="AG3" s="82"/>
      <c r="AH3" s="82"/>
      <c r="AI3" s="82"/>
    </row>
    <row r="4" spans="1:35" ht="15.75">
      <c r="A4" s="20" t="s">
        <v>9</v>
      </c>
      <c r="B4" s="4"/>
      <c r="C4" s="138">
        <v>1</v>
      </c>
      <c r="D4" s="138">
        <v>2</v>
      </c>
      <c r="E4" s="138">
        <v>3</v>
      </c>
      <c r="F4" s="138">
        <v>4</v>
      </c>
      <c r="G4" s="138">
        <v>5</v>
      </c>
      <c r="H4" s="138">
        <v>6</v>
      </c>
      <c r="I4" s="307"/>
      <c r="J4" s="138">
        <v>7</v>
      </c>
      <c r="K4" s="138">
        <v>8</v>
      </c>
      <c r="L4" s="58"/>
      <c r="M4" s="109">
        <v>0</v>
      </c>
      <c r="N4" s="139"/>
      <c r="O4" s="109"/>
      <c r="P4" s="139"/>
      <c r="Q4" s="1"/>
      <c r="R4" s="139"/>
      <c r="S4" s="440" t="s">
        <v>22</v>
      </c>
      <c r="T4" s="440"/>
      <c r="U4" s="440"/>
      <c r="V4" s="440"/>
      <c r="W4" s="440"/>
      <c r="X4" s="440"/>
      <c r="Y4" s="229"/>
      <c r="Z4" s="440" t="s">
        <v>23</v>
      </c>
      <c r="AA4" s="440"/>
      <c r="AB4" s="132"/>
      <c r="AC4" s="1"/>
      <c r="AD4" s="132"/>
      <c r="AE4" s="1"/>
      <c r="AF4" s="132"/>
      <c r="AG4" s="1"/>
      <c r="AH4" s="82" t="s">
        <v>20</v>
      </c>
      <c r="AI4" s="1"/>
    </row>
    <row r="5" spans="1:35" ht="15.75">
      <c r="A5" s="20" t="s">
        <v>8</v>
      </c>
      <c r="B5" s="5"/>
      <c r="C5" s="125" t="s">
        <v>51</v>
      </c>
      <c r="D5" s="125" t="s">
        <v>39</v>
      </c>
      <c r="E5" s="125" t="s">
        <v>42</v>
      </c>
      <c r="F5" s="125" t="s">
        <v>45</v>
      </c>
      <c r="G5" s="125" t="s">
        <v>46</v>
      </c>
      <c r="H5" s="125" t="s">
        <v>49</v>
      </c>
      <c r="I5" s="126"/>
      <c r="J5" s="125" t="s">
        <v>37</v>
      </c>
      <c r="K5" s="125" t="s">
        <v>30</v>
      </c>
      <c r="L5" s="141"/>
      <c r="M5" s="439" t="s">
        <v>10</v>
      </c>
      <c r="N5" s="439"/>
      <c r="O5" s="439"/>
      <c r="P5" s="439"/>
      <c r="Q5" s="439"/>
      <c r="R5" s="139"/>
      <c r="S5" s="149">
        <v>8.6857142857142855E-2</v>
      </c>
      <c r="T5" s="149">
        <v>9.4857142857142848E-2</v>
      </c>
      <c r="U5" s="149">
        <v>6.8571428571428575E-2</v>
      </c>
      <c r="V5" s="149">
        <v>0.10285714285714286</v>
      </c>
      <c r="W5" s="149">
        <v>9.9428571428571422E-2</v>
      </c>
      <c r="X5" s="149">
        <v>0.10285714285714286</v>
      </c>
      <c r="Y5" s="230"/>
      <c r="Z5" s="149">
        <v>7.3142857142857148E-2</v>
      </c>
      <c r="AA5" s="149">
        <v>0.10057142857142858</v>
      </c>
      <c r="AB5" s="142"/>
      <c r="AC5" s="140" t="s">
        <v>29</v>
      </c>
      <c r="AD5" s="142"/>
      <c r="AE5" s="140" t="s">
        <v>18</v>
      </c>
      <c r="AF5" s="143"/>
      <c r="AG5" s="140" t="s">
        <v>19</v>
      </c>
      <c r="AH5" s="144">
        <f>SUM(S5:AA5)</f>
        <v>0.72914285714285709</v>
      </c>
      <c r="AI5" s="1"/>
    </row>
    <row r="6" spans="1:35" ht="15.75">
      <c r="A6" s="20" t="s">
        <v>0</v>
      </c>
      <c r="B6" s="4"/>
      <c r="C6" s="127" t="s">
        <v>38</v>
      </c>
      <c r="D6" s="127" t="s">
        <v>40</v>
      </c>
      <c r="E6" s="127" t="s">
        <v>43</v>
      </c>
      <c r="F6" s="127" t="s">
        <v>44</v>
      </c>
      <c r="G6" s="127" t="s">
        <v>47</v>
      </c>
      <c r="H6" s="127" t="s">
        <v>48</v>
      </c>
      <c r="I6" s="124"/>
      <c r="J6" s="127" t="s">
        <v>36</v>
      </c>
      <c r="K6" s="127" t="s">
        <v>31</v>
      </c>
      <c r="L6" s="145"/>
      <c r="M6" s="109" t="s">
        <v>11</v>
      </c>
      <c r="N6" s="139"/>
      <c r="O6" s="109" t="s">
        <v>28</v>
      </c>
      <c r="P6" s="139"/>
      <c r="Q6" s="109" t="s">
        <v>15</v>
      </c>
      <c r="R6" s="139"/>
      <c r="S6" s="41" t="s">
        <v>24</v>
      </c>
      <c r="T6" s="41" t="s">
        <v>25</v>
      </c>
      <c r="U6" s="41" t="s">
        <v>3</v>
      </c>
      <c r="V6" s="41" t="s">
        <v>2</v>
      </c>
      <c r="W6" s="41" t="s">
        <v>5</v>
      </c>
      <c r="X6" s="41" t="s">
        <v>4</v>
      </c>
      <c r="Y6" s="231"/>
      <c r="Z6" s="41" t="s">
        <v>1</v>
      </c>
      <c r="AA6" s="41" t="s">
        <v>31</v>
      </c>
      <c r="AB6" s="146"/>
      <c r="AC6" s="41" t="s">
        <v>11</v>
      </c>
      <c r="AD6" s="146"/>
      <c r="AE6" s="41" t="s">
        <v>11</v>
      </c>
      <c r="AF6" s="147"/>
      <c r="AG6" s="41" t="s">
        <v>15</v>
      </c>
      <c r="AH6" s="148" t="s">
        <v>16</v>
      </c>
      <c r="AI6" s="1"/>
    </row>
    <row r="7" spans="1:35" ht="15.75">
      <c r="A7" s="46">
        <v>240697</v>
      </c>
      <c r="B7" s="15"/>
      <c r="C7" s="150">
        <f>Normalization!C6</f>
        <v>0.3438005345555068</v>
      </c>
      <c r="D7" s="150">
        <f>Normalization!D6</f>
        <v>-0.49791531427623464</v>
      </c>
      <c r="E7" s="150">
        <f>Normalization!E6</f>
        <v>-1.0895731968831568</v>
      </c>
      <c r="F7" s="150">
        <f>Normalization!F6</f>
        <v>-1.6078032625135785</v>
      </c>
      <c r="G7" s="150">
        <f>Normalization!G6</f>
        <v>-2.0174867545331376</v>
      </c>
      <c r="H7" s="150">
        <f>Normalization!H6</f>
        <v>-0.38744726302182242</v>
      </c>
      <c r="I7" s="308"/>
      <c r="J7" s="150">
        <f>Normalization!J6</f>
        <v>-0.90586329497755003</v>
      </c>
      <c r="K7" s="150">
        <f>Normalization!K6</f>
        <v>-0.51416797737263709</v>
      </c>
      <c r="L7" s="151"/>
      <c r="M7" s="150" t="e">
        <f>Normalization!#REF!</f>
        <v>#REF!</v>
      </c>
      <c r="N7" s="152"/>
      <c r="O7" s="150">
        <f>Normalization!M6</f>
        <v>-0.83455706612782632</v>
      </c>
      <c r="P7" s="153"/>
      <c r="Q7" s="154" t="e">
        <f>Normalization!#REF!</f>
        <v>#REF!</v>
      </c>
      <c r="R7" s="153"/>
      <c r="S7" s="104">
        <f t="shared" ref="S7:S38" si="0">IF(C7&lt;$C$2,2,(IF(AND(C7&gt;=$C$2,C7&lt;=$C$1),1,0)))</f>
        <v>0</v>
      </c>
      <c r="T7" s="104">
        <f t="shared" ref="T7:T38" si="1">IF(D7&lt;$D$2,2,(IF(AND(D7&gt;=$D$2,D7&lt;=$D$1),1,0)))</f>
        <v>1</v>
      </c>
      <c r="U7" s="104">
        <f t="shared" ref="U7:U38" si="2">IF(E7&lt;$E$2,2,(IF(AND(E7&gt;=$E$2,E7&lt;=$E$1),1,0)))</f>
        <v>2</v>
      </c>
      <c r="V7" s="104">
        <f t="shared" ref="V7:V38" si="3">IF(F7&lt;$F$2,2,(IF(AND(F7&gt;=$F$2,F7&lt;=$F$1),1,0)))</f>
        <v>2</v>
      </c>
      <c r="W7" s="104">
        <f t="shared" ref="W7:W38" si="4">IF(G7&lt;$G$2,2,(IF(AND(G7&gt;=$G$2,G7&lt;=$G$1),1,0)))</f>
        <v>2</v>
      </c>
      <c r="X7" s="104">
        <f t="shared" ref="X7:X38" si="5">IF(H7&lt;$H$2,2,(IF(AND(H7&gt;=$H$2,H7&lt;=$H$1),1,0)))</f>
        <v>1</v>
      </c>
      <c r="Y7" s="98"/>
      <c r="Z7" s="104">
        <f t="shared" ref="Z7:Z38" si="6">IF(J7&lt;$J$2,2,(IF(AND(J7&gt;=$J$2,J7&lt;=$J$1),1,0)))</f>
        <v>2</v>
      </c>
      <c r="AA7" s="104">
        <f t="shared" ref="AA7:AA38" si="7">IF(K7&lt;$K$2,2,(IF(AND(K7&gt;=$K$2,K7&lt;=$K$1),1,0)))</f>
        <v>1</v>
      </c>
      <c r="AB7" s="170"/>
      <c r="AC7" s="104" t="e">
        <f t="shared" ref="AC7:AC38" si="8">IF(M7&lt;$M$2,2,(IF(AND(M7&gt;=$M$2,M7&lt;=$M$1),1,0)))</f>
        <v>#REF!</v>
      </c>
      <c r="AD7" s="170"/>
      <c r="AE7" s="104">
        <f t="shared" ref="AE7:AE38" si="9">IF(O7&lt;$M$2,2,(IF(AND(O7&gt;=$M$2,O7&lt;=$M$1),1,0)))</f>
        <v>1</v>
      </c>
      <c r="AG7" s="23">
        <f t="shared" ref="AG7:AG38" si="10">AVERAGE(S7:AA7)</f>
        <v>1.375</v>
      </c>
      <c r="AH7" s="23" t="e">
        <f>(S7*$S$5)+(T7*$T$5)+(U7*$U$5)+(V7*$V$5)+(W7*$W$5)+(#REF!*#REF!)+(X7*$X$5)+(Z7*$Z$5)++(#REF!*#REF!)+(AA7*$AA$5)+(#REF!*#REF!)</f>
        <v>#REF!</v>
      </c>
    </row>
    <row r="8" spans="1:35" ht="15.75">
      <c r="A8" s="49">
        <v>240728</v>
      </c>
      <c r="B8" s="16"/>
      <c r="C8" s="150">
        <f>Normalization!C7</f>
        <v>0.27777846157988662</v>
      </c>
      <c r="D8" s="150">
        <f>Normalization!D7</f>
        <v>-0.54727445549842235</v>
      </c>
      <c r="E8" s="150">
        <f>Normalization!E7</f>
        <v>-1.0363607472463774</v>
      </c>
      <c r="F8" s="150">
        <f>Normalization!F7</f>
        <v>-1.1309529143727377</v>
      </c>
      <c r="G8" s="150">
        <f>Normalization!G7</f>
        <v>-1.7281172033618133</v>
      </c>
      <c r="H8" s="150">
        <f>Normalization!H7</f>
        <v>-0.35884006428805487</v>
      </c>
      <c r="I8" s="308"/>
      <c r="J8" s="150">
        <f>Normalization!J7</f>
        <v>-1.2029926257302557</v>
      </c>
      <c r="K8" s="150">
        <f>Normalization!K7</f>
        <v>-0.54557062188381855</v>
      </c>
      <c r="L8" s="151"/>
      <c r="M8" s="150" t="e">
        <f>Normalization!#REF!</f>
        <v>#REF!</v>
      </c>
      <c r="N8" s="152"/>
      <c r="O8" s="150">
        <f>Normalization!M7</f>
        <v>-0.78404127135019919</v>
      </c>
      <c r="P8" s="153"/>
      <c r="Q8" s="154" t="e">
        <f>Normalization!#REF!</f>
        <v>#REF!</v>
      </c>
      <c r="R8" s="153"/>
      <c r="S8" s="104">
        <f t="shared" si="0"/>
        <v>0</v>
      </c>
      <c r="T8" s="104">
        <f t="shared" si="1"/>
        <v>1</v>
      </c>
      <c r="U8" s="104">
        <f t="shared" si="2"/>
        <v>2</v>
      </c>
      <c r="V8" s="104">
        <f t="shared" si="3"/>
        <v>2</v>
      </c>
      <c r="W8" s="104">
        <f t="shared" si="4"/>
        <v>2</v>
      </c>
      <c r="X8" s="104">
        <f t="shared" si="5"/>
        <v>1</v>
      </c>
      <c r="Y8" s="98"/>
      <c r="Z8" s="104">
        <f t="shared" si="6"/>
        <v>2</v>
      </c>
      <c r="AA8" s="104">
        <f t="shared" si="7"/>
        <v>1</v>
      </c>
      <c r="AB8" s="170"/>
      <c r="AC8" s="104" t="e">
        <f t="shared" si="8"/>
        <v>#REF!</v>
      </c>
      <c r="AD8" s="170"/>
      <c r="AE8" s="104">
        <f t="shared" si="9"/>
        <v>1</v>
      </c>
      <c r="AG8" s="23">
        <f t="shared" si="10"/>
        <v>1.375</v>
      </c>
      <c r="AH8" s="23" t="e">
        <f>(S8*$S$5)+(T8*$T$5)+(U8*$U$5)+(V8*$V$5)+(W8*$W$5)+(#REF!*#REF!)+(X8*$X$5)+(Z8*$Z$5)++(#REF!*#REF!)+(AA8*$AA$5)+(#REF!*#REF!)</f>
        <v>#REF!</v>
      </c>
    </row>
    <row r="9" spans="1:35" ht="15.75">
      <c r="A9" s="49">
        <v>240756</v>
      </c>
      <c r="B9" s="16"/>
      <c r="C9" s="150">
        <f>Normalization!C8</f>
        <v>0.20442552927369861</v>
      </c>
      <c r="D9" s="150">
        <f>Normalization!D8</f>
        <v>-0.57807783515313704</v>
      </c>
      <c r="E9" s="150">
        <f>Normalization!E8</f>
        <v>-0.96074883443459236</v>
      </c>
      <c r="F9" s="150">
        <f>Normalization!F8</f>
        <v>-0.75689558517352939</v>
      </c>
      <c r="G9" s="150">
        <f>Normalization!G8</f>
        <v>-1.4294311433372682</v>
      </c>
      <c r="H9" s="150">
        <f>Normalization!H8</f>
        <v>-0.33881480216082721</v>
      </c>
      <c r="I9" s="308"/>
      <c r="J9" s="150">
        <f>Normalization!J8</f>
        <v>-1.4804336698701259</v>
      </c>
      <c r="K9" s="150">
        <f>Normalization!K8</f>
        <v>-0.57473437338523814</v>
      </c>
      <c r="L9" s="151"/>
      <c r="M9" s="150" t="e">
        <f>Normalization!#REF!</f>
        <v>#REF!</v>
      </c>
      <c r="N9" s="152"/>
      <c r="O9" s="150">
        <f>Normalization!M8</f>
        <v>-0.73933883928012745</v>
      </c>
      <c r="P9" s="153"/>
      <c r="Q9" s="154" t="e">
        <f>Normalization!#REF!</f>
        <v>#REF!</v>
      </c>
      <c r="R9" s="153"/>
      <c r="S9" s="104">
        <f t="shared" si="0"/>
        <v>0</v>
      </c>
      <c r="T9" s="104">
        <f t="shared" si="1"/>
        <v>1</v>
      </c>
      <c r="U9" s="104">
        <f t="shared" si="2"/>
        <v>1</v>
      </c>
      <c r="V9" s="104">
        <f t="shared" si="3"/>
        <v>1</v>
      </c>
      <c r="W9" s="104">
        <f t="shared" si="4"/>
        <v>2</v>
      </c>
      <c r="X9" s="104">
        <f t="shared" si="5"/>
        <v>1</v>
      </c>
      <c r="Y9" s="98"/>
      <c r="Z9" s="104">
        <f t="shared" si="6"/>
        <v>2</v>
      </c>
      <c r="AA9" s="104">
        <f t="shared" si="7"/>
        <v>1</v>
      </c>
      <c r="AB9" s="170"/>
      <c r="AC9" s="104" t="e">
        <f t="shared" si="8"/>
        <v>#REF!</v>
      </c>
      <c r="AD9" s="170"/>
      <c r="AE9" s="104">
        <f t="shared" si="9"/>
        <v>1</v>
      </c>
      <c r="AG9" s="23">
        <f t="shared" si="10"/>
        <v>1.125</v>
      </c>
      <c r="AH9" s="23" t="e">
        <f>(S9*$S$5)+(T9*$T$5)+(U9*$U$5)+(V9*$V$5)+(W9*$W$5)+(#REF!*#REF!)+(X9*$X$5)+(Z9*$Z$5)++(#REF!*#REF!)+(AA9*$AA$5)+(#REF!*#REF!)</f>
        <v>#REF!</v>
      </c>
    </row>
    <row r="10" spans="1:35" ht="15.75">
      <c r="A10" s="49">
        <v>240787</v>
      </c>
      <c r="B10" s="16"/>
      <c r="C10" s="150">
        <f>Normalization!C9</f>
        <v>0.12054132877599305</v>
      </c>
      <c r="D10" s="150">
        <f>Normalization!D9</f>
        <v>-0.57583908948585016</v>
      </c>
      <c r="E10" s="150">
        <f>Normalization!E9</f>
        <v>-0.86699119655224333</v>
      </c>
      <c r="F10" s="150">
        <f>Normalization!F9</f>
        <v>-0.55451773368341384</v>
      </c>
      <c r="G10" s="150">
        <f>Normalization!G9</f>
        <v>-1.1404904321786471</v>
      </c>
      <c r="H10" s="150">
        <f>Normalization!H9</f>
        <v>-0.32988301343836091</v>
      </c>
      <c r="I10" s="308"/>
      <c r="J10" s="150">
        <f>Normalization!J9</f>
        <v>-1.6972531294253033</v>
      </c>
      <c r="K10" s="150">
        <f>Normalization!K9</f>
        <v>-0.59681167427253223</v>
      </c>
      <c r="L10" s="151"/>
      <c r="M10" s="150" t="e">
        <f>Normalization!#REF!</f>
        <v>#REF!</v>
      </c>
      <c r="N10" s="152"/>
      <c r="O10" s="150">
        <f>Normalization!M9</f>
        <v>-0.70515561753254463</v>
      </c>
      <c r="P10" s="153"/>
      <c r="Q10" s="154" t="e">
        <f>Normalization!#REF!</f>
        <v>#REF!</v>
      </c>
      <c r="R10" s="153"/>
      <c r="S10" s="104">
        <f t="shared" si="0"/>
        <v>0</v>
      </c>
      <c r="T10" s="104">
        <f t="shared" si="1"/>
        <v>1</v>
      </c>
      <c r="U10" s="104">
        <f t="shared" si="2"/>
        <v>1</v>
      </c>
      <c r="V10" s="104">
        <f t="shared" si="3"/>
        <v>1</v>
      </c>
      <c r="W10" s="104">
        <f t="shared" si="4"/>
        <v>2</v>
      </c>
      <c r="X10" s="104">
        <f t="shared" si="5"/>
        <v>1</v>
      </c>
      <c r="Y10" s="98"/>
      <c r="Z10" s="104">
        <f t="shared" si="6"/>
        <v>2</v>
      </c>
      <c r="AA10" s="104">
        <f t="shared" si="7"/>
        <v>1</v>
      </c>
      <c r="AB10" s="170"/>
      <c r="AC10" s="104" t="e">
        <f t="shared" si="8"/>
        <v>#REF!</v>
      </c>
      <c r="AD10" s="170"/>
      <c r="AE10" s="104">
        <f t="shared" si="9"/>
        <v>1</v>
      </c>
      <c r="AG10" s="23">
        <f t="shared" si="10"/>
        <v>1.125</v>
      </c>
      <c r="AH10" s="23" t="e">
        <f>(S10*$S$5)+(T10*$T$5)+(U10*$U$5)+(V10*$V$5)+(W10*$W$5)+(#REF!*#REF!)+(X10*$X$5)+(Z10*$Z$5)++(#REF!*#REF!)+(AA10*$AA$5)+(#REF!*#REF!)</f>
        <v>#REF!</v>
      </c>
    </row>
    <row r="11" spans="1:35" ht="15.75">
      <c r="A11" s="49">
        <v>240817</v>
      </c>
      <c r="B11" s="16"/>
      <c r="C11" s="150">
        <f>Normalization!C10</f>
        <v>3.0583651691078191E-2</v>
      </c>
      <c r="D11" s="150">
        <f>Normalization!D10</f>
        <v>-0.53087824055280319</v>
      </c>
      <c r="E11" s="150">
        <f>Normalization!E10</f>
        <v>-0.77277703111558316</v>
      </c>
      <c r="F11" s="150">
        <f>Normalization!F10</f>
        <v>-0.54393443893850091</v>
      </c>
      <c r="G11" s="150">
        <f>Normalization!G10</f>
        <v>-0.88666184730656383</v>
      </c>
      <c r="H11" s="150">
        <f>Normalization!H10</f>
        <v>-0.34169771494633344</v>
      </c>
      <c r="I11" s="308"/>
      <c r="J11" s="150">
        <f>Normalization!J10</f>
        <v>-1.8486975057298898</v>
      </c>
      <c r="K11" s="150">
        <f>Normalization!K10</f>
        <v>-0.60963443217409052</v>
      </c>
      <c r="L11" s="151"/>
      <c r="M11" s="150" t="e">
        <f>Normalization!#REF!</f>
        <v>#REF!</v>
      </c>
      <c r="N11" s="152"/>
      <c r="O11" s="150">
        <f>Normalization!M10</f>
        <v>-0.68796219488408572</v>
      </c>
      <c r="P11" s="153"/>
      <c r="Q11" s="154" t="e">
        <f>Normalization!#REF!</f>
        <v>#REF!</v>
      </c>
      <c r="R11" s="153"/>
      <c r="S11" s="104">
        <f t="shared" si="0"/>
        <v>0</v>
      </c>
      <c r="T11" s="104">
        <f t="shared" si="1"/>
        <v>1</v>
      </c>
      <c r="U11" s="104">
        <f t="shared" si="2"/>
        <v>1</v>
      </c>
      <c r="V11" s="104">
        <f t="shared" si="3"/>
        <v>1</v>
      </c>
      <c r="W11" s="104">
        <f t="shared" si="4"/>
        <v>1</v>
      </c>
      <c r="X11" s="104">
        <f t="shared" si="5"/>
        <v>1</v>
      </c>
      <c r="Y11" s="98"/>
      <c r="Z11" s="104">
        <f t="shared" si="6"/>
        <v>2</v>
      </c>
      <c r="AA11" s="104">
        <f t="shared" si="7"/>
        <v>1</v>
      </c>
      <c r="AB11" s="170"/>
      <c r="AC11" s="104" t="e">
        <f t="shared" si="8"/>
        <v>#REF!</v>
      </c>
      <c r="AD11" s="170"/>
      <c r="AE11" s="104">
        <f t="shared" si="9"/>
        <v>1</v>
      </c>
      <c r="AG11" s="23">
        <f t="shared" si="10"/>
        <v>1</v>
      </c>
      <c r="AH11" s="23" t="e">
        <f>(S11*$S$5)+(T11*$T$5)+(U11*$U$5)+(V11*$V$5)+(W11*$W$5)+(#REF!*#REF!)+(X11*$X$5)+(Z11*$Z$5)++(#REF!*#REF!)+(AA11*$AA$5)+(#REF!*#REF!)</f>
        <v>#REF!</v>
      </c>
    </row>
    <row r="12" spans="1:35" ht="15.75">
      <c r="A12" s="49">
        <v>240848</v>
      </c>
      <c r="B12" s="16"/>
      <c r="C12" s="150">
        <f>Normalization!C11</f>
        <v>-5.479618328833024E-2</v>
      </c>
      <c r="D12" s="150">
        <f>Normalization!D11</f>
        <v>-0.46576961347483736</v>
      </c>
      <c r="E12" s="150">
        <f>Normalization!E11</f>
        <v>-0.72050130540887825</v>
      </c>
      <c r="F12" s="150">
        <f>Normalization!F11</f>
        <v>-0.62160542116252826</v>
      </c>
      <c r="G12" s="150">
        <f>Normalization!G11</f>
        <v>-0.70299477979392844</v>
      </c>
      <c r="H12" s="150">
        <f>Normalization!H11</f>
        <v>-0.38985069763733726</v>
      </c>
      <c r="I12" s="308"/>
      <c r="J12" s="150">
        <f>Normalization!J11</f>
        <v>-1.9683382933640328</v>
      </c>
      <c r="K12" s="150">
        <f>Normalization!K11</f>
        <v>-0.61186103848729123</v>
      </c>
      <c r="L12" s="151"/>
      <c r="M12" s="150" t="e">
        <f>Normalization!#REF!</f>
        <v>#REF!</v>
      </c>
      <c r="N12" s="152"/>
      <c r="O12" s="150">
        <f>Normalization!M11</f>
        <v>-0.6919646665771455</v>
      </c>
      <c r="P12" s="153"/>
      <c r="Q12" s="154" t="e">
        <f>Normalization!#REF!</f>
        <v>#REF!</v>
      </c>
      <c r="R12" s="153"/>
      <c r="S12" s="104">
        <f t="shared" si="0"/>
        <v>1</v>
      </c>
      <c r="T12" s="104">
        <f t="shared" si="1"/>
        <v>1</v>
      </c>
      <c r="U12" s="104">
        <f t="shared" si="2"/>
        <v>1</v>
      </c>
      <c r="V12" s="104">
        <f t="shared" si="3"/>
        <v>1</v>
      </c>
      <c r="W12" s="104">
        <f t="shared" si="4"/>
        <v>1</v>
      </c>
      <c r="X12" s="104">
        <f t="shared" si="5"/>
        <v>1</v>
      </c>
      <c r="Y12" s="98"/>
      <c r="Z12" s="104">
        <f t="shared" si="6"/>
        <v>2</v>
      </c>
      <c r="AA12" s="104">
        <f t="shared" si="7"/>
        <v>1</v>
      </c>
      <c r="AB12" s="170"/>
      <c r="AC12" s="104" t="e">
        <f t="shared" si="8"/>
        <v>#REF!</v>
      </c>
      <c r="AD12" s="170"/>
      <c r="AE12" s="104">
        <f t="shared" si="9"/>
        <v>1</v>
      </c>
      <c r="AG12" s="23">
        <f t="shared" si="10"/>
        <v>1.125</v>
      </c>
      <c r="AH12" s="23" t="e">
        <f>(S12*$S$5)+(T12*$T$5)+(U12*$U$5)+(V12*$V$5)+(W12*$W$5)+(#REF!*#REF!)+(X12*$X$5)+(Z12*$Z$5)++(#REF!*#REF!)+(AA12*$AA$5)+(#REF!*#REF!)</f>
        <v>#REF!</v>
      </c>
    </row>
    <row r="13" spans="1:35" ht="15.75">
      <c r="A13" s="49">
        <v>240878</v>
      </c>
      <c r="B13" s="16"/>
      <c r="C13" s="150">
        <f>Normalization!C12</f>
        <v>-0.13266049641795308</v>
      </c>
      <c r="D13" s="150">
        <f>Normalization!D12</f>
        <v>-0.40183854545941078</v>
      </c>
      <c r="E13" s="150">
        <f>Normalization!E12</f>
        <v>-0.72721333459680693</v>
      </c>
      <c r="F13" s="150">
        <f>Normalization!F12</f>
        <v>-0.73584027917950368</v>
      </c>
      <c r="G13" s="150">
        <f>Normalization!G12</f>
        <v>-0.60818603634407697</v>
      </c>
      <c r="H13" s="150">
        <f>Normalization!H12</f>
        <v>-0.48571758281304672</v>
      </c>
      <c r="I13" s="308"/>
      <c r="J13" s="150">
        <f>Normalization!J12</f>
        <v>-2.0977690535028777</v>
      </c>
      <c r="K13" s="150">
        <f>Normalization!K12</f>
        <v>-0.60167917268337412</v>
      </c>
      <c r="L13" s="151"/>
      <c r="M13" s="150" t="e">
        <f>Normalization!#REF!</f>
        <v>#REF!</v>
      </c>
      <c r="N13" s="152"/>
      <c r="O13" s="150">
        <f>Normalization!M12</f>
        <v>-0.72386306262463118</v>
      </c>
      <c r="P13" s="153"/>
      <c r="Q13" s="154" t="e">
        <f>Normalization!#REF!</f>
        <v>#REF!</v>
      </c>
      <c r="R13" s="153"/>
      <c r="S13" s="104">
        <f t="shared" si="0"/>
        <v>1</v>
      </c>
      <c r="T13" s="104">
        <f t="shared" si="1"/>
        <v>1</v>
      </c>
      <c r="U13" s="104">
        <f t="shared" si="2"/>
        <v>1</v>
      </c>
      <c r="V13" s="104">
        <f t="shared" si="3"/>
        <v>1</v>
      </c>
      <c r="W13" s="104">
        <f t="shared" si="4"/>
        <v>1</v>
      </c>
      <c r="X13" s="104">
        <f t="shared" si="5"/>
        <v>1</v>
      </c>
      <c r="Y13" s="98"/>
      <c r="Z13" s="104">
        <f t="shared" si="6"/>
        <v>2</v>
      </c>
      <c r="AA13" s="104">
        <f t="shared" si="7"/>
        <v>1</v>
      </c>
      <c r="AB13" s="170"/>
      <c r="AC13" s="104" t="e">
        <f t="shared" si="8"/>
        <v>#REF!</v>
      </c>
      <c r="AD13" s="170"/>
      <c r="AE13" s="104">
        <f t="shared" si="9"/>
        <v>1</v>
      </c>
      <c r="AG13" s="23">
        <f t="shared" si="10"/>
        <v>1.125</v>
      </c>
      <c r="AH13" s="23" t="e">
        <f>(S13*$S$5)+(T13*$T$5)+(U13*$U$5)+(V13*$V$5)+(W13*$W$5)+(#REF!*#REF!)+(X13*$X$5)+(Z13*$Z$5)++(#REF!*#REF!)+(AA13*$AA$5)+(#REF!*#REF!)</f>
        <v>#REF!</v>
      </c>
    </row>
    <row r="14" spans="1:35" ht="15.75">
      <c r="A14" s="49">
        <v>240909</v>
      </c>
      <c r="B14" s="16"/>
      <c r="C14" s="150">
        <f>Normalization!C13</f>
        <v>-0.20282954267969672</v>
      </c>
      <c r="D14" s="150">
        <f>Normalization!D13</f>
        <v>-0.35000825229214827</v>
      </c>
      <c r="E14" s="150">
        <f>Normalization!E13</f>
        <v>-0.78551361289376032</v>
      </c>
      <c r="F14" s="150">
        <f>Normalization!F13</f>
        <v>-0.84428175952854634</v>
      </c>
      <c r="G14" s="150">
        <f>Normalization!G13</f>
        <v>-0.58786863434494629</v>
      </c>
      <c r="H14" s="150">
        <f>Normalization!H13</f>
        <v>-0.59882575952912764</v>
      </c>
      <c r="I14" s="308"/>
      <c r="J14" s="150">
        <f>Normalization!J13</f>
        <v>-2.2620553646409691</v>
      </c>
      <c r="K14" s="150">
        <f>Normalization!K13</f>
        <v>-0.57623847630616487</v>
      </c>
      <c r="L14" s="151"/>
      <c r="M14" s="150" t="e">
        <f>Normalization!#REF!</f>
        <v>#REF!</v>
      </c>
      <c r="N14" s="152"/>
      <c r="O14" s="150">
        <f>Normalization!M13</f>
        <v>-0.77595267527692002</v>
      </c>
      <c r="P14" s="153"/>
      <c r="Q14" s="154" t="e">
        <f>Normalization!#REF!</f>
        <v>#REF!</v>
      </c>
      <c r="R14" s="153"/>
      <c r="S14" s="104">
        <f t="shared" si="0"/>
        <v>1</v>
      </c>
      <c r="T14" s="104">
        <f t="shared" si="1"/>
        <v>1</v>
      </c>
      <c r="U14" s="104">
        <f t="shared" si="2"/>
        <v>1</v>
      </c>
      <c r="V14" s="104">
        <f t="shared" si="3"/>
        <v>1</v>
      </c>
      <c r="W14" s="104">
        <f t="shared" si="4"/>
        <v>1</v>
      </c>
      <c r="X14" s="104">
        <f t="shared" si="5"/>
        <v>1</v>
      </c>
      <c r="Y14" s="98"/>
      <c r="Z14" s="104">
        <f t="shared" si="6"/>
        <v>2</v>
      </c>
      <c r="AA14" s="104">
        <f t="shared" si="7"/>
        <v>1</v>
      </c>
      <c r="AB14" s="170"/>
      <c r="AC14" s="104" t="e">
        <f t="shared" si="8"/>
        <v>#REF!</v>
      </c>
      <c r="AD14" s="170"/>
      <c r="AE14" s="104">
        <f t="shared" si="9"/>
        <v>1</v>
      </c>
      <c r="AG14" s="23">
        <f t="shared" si="10"/>
        <v>1.125</v>
      </c>
      <c r="AH14" s="23" t="e">
        <f>(S14*$S$5)+(T14*$T$5)+(U14*$U$5)+(V14*$V$5)+(W14*$W$5)+(#REF!*#REF!)+(X14*$X$5)+(Z14*$Z$5)++(#REF!*#REF!)+(AA14*$AA$5)+(#REF!*#REF!)</f>
        <v>#REF!</v>
      </c>
    </row>
    <row r="15" spans="1:35" ht="15.75">
      <c r="A15" s="49">
        <v>240940</v>
      </c>
      <c r="B15" s="16"/>
      <c r="C15" s="150">
        <f>Normalization!C14</f>
        <v>-0.26306854721945755</v>
      </c>
      <c r="D15" s="150">
        <f>Normalization!D14</f>
        <v>-0.31761630322606421</v>
      </c>
      <c r="E15" s="150">
        <f>Normalization!E14</f>
        <v>-0.87782490887516818</v>
      </c>
      <c r="F15" s="150">
        <f>Normalization!F14</f>
        <v>-0.94659915325602095</v>
      </c>
      <c r="G15" s="150">
        <f>Normalization!G14</f>
        <v>-0.60398330685755297</v>
      </c>
      <c r="H15" s="150">
        <f>Normalization!H14</f>
        <v>-0.71017493517756847</v>
      </c>
      <c r="I15" s="308"/>
      <c r="J15" s="150">
        <f>Normalization!J14</f>
        <v>-2.4415901238552373</v>
      </c>
      <c r="K15" s="150">
        <f>Normalization!K14</f>
        <v>-0.53396661192628769</v>
      </c>
      <c r="L15" s="151"/>
      <c r="M15" s="150" t="e">
        <f>Normalization!#REF!</f>
        <v>#REF!</v>
      </c>
      <c r="N15" s="152"/>
      <c r="O15" s="150">
        <f>Normalization!M14</f>
        <v>-0.83685298629916971</v>
      </c>
      <c r="P15" s="153"/>
      <c r="Q15" s="154" t="e">
        <f>Normalization!#REF!</f>
        <v>#REF!</v>
      </c>
      <c r="R15" s="153"/>
      <c r="S15" s="104">
        <f t="shared" si="0"/>
        <v>1</v>
      </c>
      <c r="T15" s="104">
        <f t="shared" si="1"/>
        <v>1</v>
      </c>
      <c r="U15" s="104">
        <f t="shared" si="2"/>
        <v>1</v>
      </c>
      <c r="V15" s="104">
        <f t="shared" si="3"/>
        <v>1</v>
      </c>
      <c r="W15" s="104">
        <f t="shared" si="4"/>
        <v>1</v>
      </c>
      <c r="X15" s="104">
        <f t="shared" si="5"/>
        <v>1</v>
      </c>
      <c r="Y15" s="98"/>
      <c r="Z15" s="104">
        <f t="shared" si="6"/>
        <v>2</v>
      </c>
      <c r="AA15" s="104">
        <f t="shared" si="7"/>
        <v>1</v>
      </c>
      <c r="AB15" s="170"/>
      <c r="AC15" s="104" t="e">
        <f t="shared" si="8"/>
        <v>#REF!</v>
      </c>
      <c r="AD15" s="170"/>
      <c r="AE15" s="104">
        <f t="shared" si="9"/>
        <v>1</v>
      </c>
      <c r="AG15" s="23">
        <f t="shared" si="10"/>
        <v>1.125</v>
      </c>
      <c r="AH15" s="23" t="e">
        <f>(S15*$S$5)+(T15*$T$5)+(U15*$U$5)+(V15*$V$5)+(W15*$W$5)+(#REF!*#REF!)+(X15*$X$5)+(Z15*$Z$5)++(#REF!*#REF!)+(AA15*$AA$5)+(#REF!*#REF!)</f>
        <v>#REF!</v>
      </c>
    </row>
    <row r="16" spans="1:35" ht="15.75">
      <c r="A16" s="49">
        <v>240970</v>
      </c>
      <c r="B16" s="16"/>
      <c r="C16" s="150">
        <f>Normalization!C15</f>
        <v>-0.31553353956622782</v>
      </c>
      <c r="D16" s="150">
        <f>Normalization!D15</f>
        <v>-0.30543371309593348</v>
      </c>
      <c r="E16" s="150">
        <f>Normalization!E15</f>
        <v>-0.95830535925353688</v>
      </c>
      <c r="F16" s="150">
        <f>Normalization!F15</f>
        <v>-1.0667160468270385</v>
      </c>
      <c r="G16" s="150">
        <f>Normalization!G15</f>
        <v>-0.61935726583016915</v>
      </c>
      <c r="H16" s="150">
        <f>Normalization!H15</f>
        <v>-0.80429402780550485</v>
      </c>
      <c r="I16" s="308"/>
      <c r="J16" s="150">
        <f>Normalization!J15</f>
        <v>-2.588674362917776</v>
      </c>
      <c r="K16" s="150">
        <f>Normalization!K15</f>
        <v>-0.47549387879745825</v>
      </c>
      <c r="L16" s="151"/>
      <c r="M16" s="150" t="e">
        <f>Normalization!#REF!</f>
        <v>#REF!</v>
      </c>
      <c r="N16" s="152"/>
      <c r="O16" s="150">
        <f>Normalization!M15</f>
        <v>-0.89172602426170566</v>
      </c>
      <c r="P16" s="153"/>
      <c r="Q16" s="154" t="e">
        <f>Normalization!#REF!</f>
        <v>#REF!</v>
      </c>
      <c r="R16" s="153"/>
      <c r="S16" s="104">
        <f t="shared" si="0"/>
        <v>1</v>
      </c>
      <c r="T16" s="104">
        <f t="shared" si="1"/>
        <v>1</v>
      </c>
      <c r="U16" s="104">
        <f t="shared" si="2"/>
        <v>1</v>
      </c>
      <c r="V16" s="104">
        <f t="shared" si="3"/>
        <v>2</v>
      </c>
      <c r="W16" s="104">
        <f t="shared" si="4"/>
        <v>1</v>
      </c>
      <c r="X16" s="104">
        <f t="shared" si="5"/>
        <v>1</v>
      </c>
      <c r="Y16" s="98"/>
      <c r="Z16" s="104">
        <f t="shared" si="6"/>
        <v>2</v>
      </c>
      <c r="AA16" s="104">
        <f t="shared" si="7"/>
        <v>1</v>
      </c>
      <c r="AB16" s="170"/>
      <c r="AC16" s="104" t="e">
        <f t="shared" si="8"/>
        <v>#REF!</v>
      </c>
      <c r="AD16" s="170"/>
      <c r="AE16" s="104">
        <f t="shared" si="9"/>
        <v>1</v>
      </c>
      <c r="AG16" s="23">
        <f t="shared" si="10"/>
        <v>1.25</v>
      </c>
      <c r="AH16" s="23" t="e">
        <f>(S16*$S$5)+(T16*$T$5)+(U16*$U$5)+(V16*$V$5)+(W16*$W$5)+(#REF!*#REF!)+(X16*$X$5)+(Z16*$Z$5)++(#REF!*#REF!)+(AA16*$AA$5)+(#REF!*#REF!)</f>
        <v>#REF!</v>
      </c>
    </row>
    <row r="17" spans="1:34" ht="15.75">
      <c r="A17" s="49">
        <v>241001</v>
      </c>
      <c r="B17" s="16"/>
      <c r="C17" s="150">
        <f>Normalization!C16</f>
        <v>-0.3610033168634631</v>
      </c>
      <c r="D17" s="150">
        <f>Normalization!D16</f>
        <v>-0.30669607047767511</v>
      </c>
      <c r="E17" s="150">
        <f>Normalization!E16</f>
        <v>-0.96221088002221244</v>
      </c>
      <c r="F17" s="150">
        <f>Normalization!F16</f>
        <v>-1.2013519888639586</v>
      </c>
      <c r="G17" s="150">
        <f>Normalization!G16</f>
        <v>-0.62140634659994742</v>
      </c>
      <c r="H17" s="150">
        <f>Normalization!H16</f>
        <v>-0.86415703813151623</v>
      </c>
      <c r="I17" s="308"/>
      <c r="J17" s="150">
        <f>Normalization!J16</f>
        <v>-2.6401608529978269</v>
      </c>
      <c r="K17" s="150">
        <f>Normalization!K16</f>
        <v>-0.40396501502828791</v>
      </c>
      <c r="L17" s="151"/>
      <c r="M17" s="150" t="e">
        <f>Normalization!#REF!</f>
        <v>#REF!</v>
      </c>
      <c r="N17" s="152"/>
      <c r="O17" s="150">
        <f>Normalization!M16</f>
        <v>-0.920118938623111</v>
      </c>
      <c r="P17" s="153"/>
      <c r="Q17" s="154" t="e">
        <f>Normalization!#REF!</f>
        <v>#REF!</v>
      </c>
      <c r="R17" s="153"/>
      <c r="S17" s="104">
        <f t="shared" si="0"/>
        <v>1</v>
      </c>
      <c r="T17" s="104">
        <f t="shared" si="1"/>
        <v>1</v>
      </c>
      <c r="U17" s="104">
        <f t="shared" si="2"/>
        <v>1</v>
      </c>
      <c r="V17" s="104">
        <f t="shared" si="3"/>
        <v>2</v>
      </c>
      <c r="W17" s="104">
        <f t="shared" si="4"/>
        <v>1</v>
      </c>
      <c r="X17" s="104">
        <f t="shared" si="5"/>
        <v>1</v>
      </c>
      <c r="Y17" s="98"/>
      <c r="Z17" s="104">
        <f t="shared" si="6"/>
        <v>2</v>
      </c>
      <c r="AA17" s="104">
        <f t="shared" si="7"/>
        <v>1</v>
      </c>
      <c r="AB17" s="170"/>
      <c r="AC17" s="104" t="e">
        <f t="shared" si="8"/>
        <v>#REF!</v>
      </c>
      <c r="AD17" s="170"/>
      <c r="AE17" s="104">
        <f t="shared" si="9"/>
        <v>1</v>
      </c>
      <c r="AG17" s="23">
        <f t="shared" si="10"/>
        <v>1.25</v>
      </c>
      <c r="AH17" s="23" t="e">
        <f>(S17*$S$5)+(T17*$T$5)+(U17*$U$5)+(V17*$V$5)+(W17*$W$5)+(#REF!*#REF!)+(X17*$X$5)+(Z17*$Z$5)++(#REF!*#REF!)+(AA17*$AA$5)+(#REF!*#REF!)</f>
        <v>#REF!</v>
      </c>
    </row>
    <row r="18" spans="1:34" s="27" customFormat="1" ht="15.75">
      <c r="A18" s="49">
        <v>241031</v>
      </c>
      <c r="B18" s="29"/>
      <c r="C18" s="155">
        <f>Normalization!C17</f>
        <v>-0.39543276920674686</v>
      </c>
      <c r="D18" s="155">
        <f>Normalization!D17</f>
        <v>-0.30428943954478499</v>
      </c>
      <c r="E18" s="155">
        <f>Normalization!E17</f>
        <v>-0.84685259912840716</v>
      </c>
      <c r="F18" s="155">
        <f>Normalization!F17</f>
        <v>-1.3277513203813192</v>
      </c>
      <c r="G18" s="155">
        <f>Normalization!G17</f>
        <v>-0.60006031759344802</v>
      </c>
      <c r="H18" s="155">
        <f>Normalization!H17</f>
        <v>-0.87628886361243374</v>
      </c>
      <c r="I18" s="309"/>
      <c r="J18" s="155">
        <f>Normalization!J17</f>
        <v>-2.5308913639410506</v>
      </c>
      <c r="K18" s="155">
        <f>Normalization!K17</f>
        <v>-0.3231475969226581</v>
      </c>
      <c r="L18" s="156"/>
      <c r="M18" s="155" t="e">
        <f>Normalization!#REF!</f>
        <v>#REF!</v>
      </c>
      <c r="N18" s="157"/>
      <c r="O18" s="150">
        <f>Normalization!M17</f>
        <v>-0.90058928379135617</v>
      </c>
      <c r="P18" s="158"/>
      <c r="Q18" s="159" t="e">
        <f>Normalization!#REF!</f>
        <v>#REF!</v>
      </c>
      <c r="R18" s="158"/>
      <c r="S18" s="188">
        <f t="shared" si="0"/>
        <v>1</v>
      </c>
      <c r="T18" s="188">
        <f t="shared" si="1"/>
        <v>1</v>
      </c>
      <c r="U18" s="188">
        <f t="shared" si="2"/>
        <v>1</v>
      </c>
      <c r="V18" s="188">
        <f t="shared" si="3"/>
        <v>2</v>
      </c>
      <c r="W18" s="188">
        <f t="shared" si="4"/>
        <v>1</v>
      </c>
      <c r="X18" s="188">
        <f t="shared" si="5"/>
        <v>1</v>
      </c>
      <c r="Y18" s="232"/>
      <c r="Z18" s="188">
        <f t="shared" si="6"/>
        <v>2</v>
      </c>
      <c r="AA18" s="188">
        <f t="shared" si="7"/>
        <v>1</v>
      </c>
      <c r="AB18" s="173"/>
      <c r="AC18" s="188" t="e">
        <f t="shared" si="8"/>
        <v>#REF!</v>
      </c>
      <c r="AD18" s="173"/>
      <c r="AE18" s="188">
        <f t="shared" si="9"/>
        <v>1</v>
      </c>
      <c r="AF18" s="28"/>
      <c r="AG18" s="30">
        <f t="shared" si="10"/>
        <v>1.25</v>
      </c>
      <c r="AH18" s="30" t="e">
        <f>(S18*$S$5)+(T18*$T$5)+(U18*$U$5)+(V18*$V$5)+(W18*$W$5)+(#REF!*#REF!)+(X18*$X$5)+(Z18*$Z$5)++(#REF!*#REF!)+(AA18*$AA$5)+(#REF!*#REF!)</f>
        <v>#REF!</v>
      </c>
    </row>
    <row r="19" spans="1:34" ht="15.75">
      <c r="A19" s="46">
        <v>241062</v>
      </c>
      <c r="B19" s="16"/>
      <c r="C19" s="150">
        <f>Normalization!C18</f>
        <v>-0.41508171591903115</v>
      </c>
      <c r="D19" s="150">
        <f>Normalization!D18</f>
        <v>-0.2771272345333109</v>
      </c>
      <c r="E19" s="150">
        <f>Normalization!E18</f>
        <v>-0.6461140672978356</v>
      </c>
      <c r="F19" s="150">
        <f>Normalization!F18</f>
        <v>-1.4012421925916343</v>
      </c>
      <c r="G19" s="150">
        <f>Normalization!G18</f>
        <v>-0.56088344017137104</v>
      </c>
      <c r="H19" s="150">
        <f>Normalization!H18</f>
        <v>-0.84009598275369013</v>
      </c>
      <c r="I19" s="308"/>
      <c r="J19" s="150">
        <f>Normalization!J18</f>
        <v>-2.2636894794837628</v>
      </c>
      <c r="K19" s="150">
        <f>Normalization!K18</f>
        <v>-0.23402702310498463</v>
      </c>
      <c r="L19" s="151"/>
      <c r="M19" s="150" t="e">
        <f>Normalization!#REF!</f>
        <v>#REF!</v>
      </c>
      <c r="N19" s="152"/>
      <c r="O19" s="150">
        <f>Normalization!M18</f>
        <v>-0.82978264198195262</v>
      </c>
      <c r="P19" s="153"/>
      <c r="Q19" s="154" t="e">
        <f>Normalization!#REF!</f>
        <v>#REF!</v>
      </c>
      <c r="R19" s="153"/>
      <c r="S19" s="104">
        <f t="shared" si="0"/>
        <v>1</v>
      </c>
      <c r="T19" s="104">
        <f t="shared" si="1"/>
        <v>1</v>
      </c>
      <c r="U19" s="104">
        <f t="shared" si="2"/>
        <v>1</v>
      </c>
      <c r="V19" s="104">
        <f t="shared" si="3"/>
        <v>2</v>
      </c>
      <c r="W19" s="104">
        <f t="shared" si="4"/>
        <v>1</v>
      </c>
      <c r="X19" s="104">
        <f t="shared" si="5"/>
        <v>1</v>
      </c>
      <c r="Y19" s="98"/>
      <c r="Z19" s="104">
        <f t="shared" si="6"/>
        <v>2</v>
      </c>
      <c r="AA19" s="104">
        <f t="shared" si="7"/>
        <v>1</v>
      </c>
      <c r="AB19" s="170"/>
      <c r="AC19" s="104" t="e">
        <f t="shared" si="8"/>
        <v>#REF!</v>
      </c>
      <c r="AD19" s="170"/>
      <c r="AE19" s="104">
        <f t="shared" si="9"/>
        <v>1</v>
      </c>
      <c r="AG19" s="23">
        <f t="shared" si="10"/>
        <v>1.25</v>
      </c>
      <c r="AH19" s="23" t="e">
        <f>(S19*$S$5)+(T19*$T$5)+(U19*$U$5)+(V19*$V$5)+(W19*$W$5)+(#REF!*#REF!)+(X19*$X$5)+(Z19*$Z$5)++(#REF!*#REF!)+(AA19*$AA$5)+(#REF!*#REF!)</f>
        <v>#REF!</v>
      </c>
    </row>
    <row r="20" spans="1:34" ht="15.75">
      <c r="A20" s="49">
        <v>241093</v>
      </c>
      <c r="B20" s="16"/>
      <c r="C20" s="150">
        <f>Normalization!C19</f>
        <v>-0.42579218127624457</v>
      </c>
      <c r="D20" s="150">
        <f>Normalization!D19</f>
        <v>-0.23249304538599569</v>
      </c>
      <c r="E20" s="150">
        <f>Normalization!E19</f>
        <v>-0.4265875326824809</v>
      </c>
      <c r="F20" s="150">
        <f>Normalization!F19</f>
        <v>-1.2870995159519718</v>
      </c>
      <c r="G20" s="150">
        <f>Normalization!G19</f>
        <v>-0.50090669654139086</v>
      </c>
      <c r="H20" s="150">
        <f>Normalization!H19</f>
        <v>-0.77400641205757992</v>
      </c>
      <c r="I20" s="308"/>
      <c r="J20" s="150">
        <f>Normalization!J19</f>
        <v>-1.8760392929251604</v>
      </c>
      <c r="K20" s="150">
        <f>Normalization!K19</f>
        <v>-0.13630932734956064</v>
      </c>
      <c r="L20" s="151"/>
      <c r="M20" s="150" t="e">
        <f>Normalization!#REF!</f>
        <v>#REF!</v>
      </c>
      <c r="N20" s="152"/>
      <c r="O20" s="150">
        <f>Normalization!M19</f>
        <v>-0.70740425052129807</v>
      </c>
      <c r="P20" s="153"/>
      <c r="Q20" s="154" t="e">
        <f>Normalization!#REF!</f>
        <v>#REF!</v>
      </c>
      <c r="R20" s="153"/>
      <c r="S20" s="104">
        <f t="shared" si="0"/>
        <v>1</v>
      </c>
      <c r="T20" s="104">
        <f t="shared" si="1"/>
        <v>1</v>
      </c>
      <c r="U20" s="104">
        <f t="shared" si="2"/>
        <v>1</v>
      </c>
      <c r="V20" s="104">
        <f t="shared" si="3"/>
        <v>2</v>
      </c>
      <c r="W20" s="104">
        <f t="shared" si="4"/>
        <v>1</v>
      </c>
      <c r="X20" s="104">
        <f t="shared" si="5"/>
        <v>1</v>
      </c>
      <c r="Y20" s="98"/>
      <c r="Z20" s="104">
        <f t="shared" si="6"/>
        <v>2</v>
      </c>
      <c r="AA20" s="104">
        <f t="shared" si="7"/>
        <v>1</v>
      </c>
      <c r="AB20" s="170"/>
      <c r="AC20" s="104" t="e">
        <f t="shared" si="8"/>
        <v>#REF!</v>
      </c>
      <c r="AD20" s="170"/>
      <c r="AE20" s="104">
        <f t="shared" si="9"/>
        <v>1</v>
      </c>
      <c r="AG20" s="23">
        <f t="shared" si="10"/>
        <v>1.25</v>
      </c>
      <c r="AH20" s="23" t="e">
        <f>(S20*$S$5)+(T20*$T$5)+(U20*$U$5)+(V20*$V$5)+(W20*$W$5)+(#REF!*#REF!)+(X20*$X$5)+(Z20*$Z$5)++(#REF!*#REF!)+(AA20*$AA$5)+(#REF!*#REF!)</f>
        <v>#REF!</v>
      </c>
    </row>
    <row r="21" spans="1:34" ht="15.75">
      <c r="A21" s="49">
        <v>241122</v>
      </c>
      <c r="B21" s="16"/>
      <c r="C21" s="150">
        <f>Normalization!C20</f>
        <v>-0.43371913620347419</v>
      </c>
      <c r="D21" s="150">
        <f>Normalization!D20</f>
        <v>-0.17437820285922054</v>
      </c>
      <c r="E21" s="150">
        <f>Normalization!E20</f>
        <v>-0.25492647156039505</v>
      </c>
      <c r="F21" s="150">
        <f>Normalization!F20</f>
        <v>-1.0811817085474196</v>
      </c>
      <c r="G21" s="150">
        <f>Normalization!G20</f>
        <v>-0.42045714725399097</v>
      </c>
      <c r="H21" s="150">
        <f>Normalization!H20</f>
        <v>-0.70641958956458006</v>
      </c>
      <c r="I21" s="308"/>
      <c r="J21" s="150">
        <f>Normalization!J20</f>
        <v>-1.4219655726383731</v>
      </c>
      <c r="K21" s="150">
        <f>Normalization!K20</f>
        <v>-3.1410334900189893E-2</v>
      </c>
      <c r="L21" s="151"/>
      <c r="M21" s="150" t="e">
        <f>Normalization!#REF!</f>
        <v>#REF!</v>
      </c>
      <c r="N21" s="152"/>
      <c r="O21" s="150">
        <f>Normalization!M20</f>
        <v>-0.56555727044095538</v>
      </c>
      <c r="P21" s="153"/>
      <c r="Q21" s="154" t="e">
        <f>Normalization!#REF!</f>
        <v>#REF!</v>
      </c>
      <c r="R21" s="153"/>
      <c r="S21" s="104">
        <f t="shared" si="0"/>
        <v>1</v>
      </c>
      <c r="T21" s="104">
        <f t="shared" si="1"/>
        <v>1</v>
      </c>
      <c r="U21" s="104">
        <f t="shared" si="2"/>
        <v>1</v>
      </c>
      <c r="V21" s="104">
        <f t="shared" si="3"/>
        <v>2</v>
      </c>
      <c r="W21" s="104">
        <f t="shared" si="4"/>
        <v>1</v>
      </c>
      <c r="X21" s="104">
        <f t="shared" si="5"/>
        <v>1</v>
      </c>
      <c r="Y21" s="98"/>
      <c r="Z21" s="104">
        <f t="shared" si="6"/>
        <v>2</v>
      </c>
      <c r="AA21" s="104">
        <f t="shared" si="7"/>
        <v>1</v>
      </c>
      <c r="AB21" s="170"/>
      <c r="AC21" s="104" t="e">
        <f t="shared" si="8"/>
        <v>#REF!</v>
      </c>
      <c r="AD21" s="170"/>
      <c r="AE21" s="104">
        <f t="shared" si="9"/>
        <v>1</v>
      </c>
      <c r="AG21" s="23">
        <f t="shared" si="10"/>
        <v>1.25</v>
      </c>
      <c r="AH21" s="23" t="e">
        <f>(S21*$S$5)+(T21*$T$5)+(U21*$U$5)+(V21*$V$5)+(W21*$W$5)+(#REF!*#REF!)+(X21*$X$5)+(Z21*$Z$5)++(#REF!*#REF!)+(AA21*$AA$5)+(#REF!*#REF!)</f>
        <v>#REF!</v>
      </c>
    </row>
    <row r="22" spans="1:34" ht="15.75">
      <c r="A22" s="49">
        <v>241153</v>
      </c>
      <c r="B22" s="16"/>
      <c r="C22" s="150">
        <f>Normalization!C21</f>
        <v>-0.44029753838199803</v>
      </c>
      <c r="D22" s="150">
        <f>Normalization!D21</f>
        <v>-0.10655524393089795</v>
      </c>
      <c r="E22" s="150">
        <f>Normalization!E21</f>
        <v>-0.14422385215834596</v>
      </c>
      <c r="F22" s="150">
        <f>Normalization!F21</f>
        <v>-0.89983894342449344</v>
      </c>
      <c r="G22" s="150">
        <f>Normalization!G21</f>
        <v>-0.30773338573050923</v>
      </c>
      <c r="H22" s="150">
        <f>Normalization!H21</f>
        <v>-0.65903412042204534</v>
      </c>
      <c r="I22" s="308"/>
      <c r="J22" s="150">
        <f>Normalization!J21</f>
        <v>-0.98849958993602405</v>
      </c>
      <c r="K22" s="150">
        <f>Normalization!K21</f>
        <v>7.4913210364096414E-2</v>
      </c>
      <c r="L22" s="151"/>
      <c r="M22" s="150" t="e">
        <f>Normalization!#REF!</f>
        <v>#REF!</v>
      </c>
      <c r="N22" s="152"/>
      <c r="O22" s="150">
        <f>Normalization!M21</f>
        <v>-0.43390868295252721</v>
      </c>
      <c r="P22" s="153"/>
      <c r="Q22" s="154" t="e">
        <f>Normalization!#REF!</f>
        <v>#REF!</v>
      </c>
      <c r="R22" s="153"/>
      <c r="S22" s="104">
        <f t="shared" si="0"/>
        <v>1</v>
      </c>
      <c r="T22" s="104">
        <f t="shared" si="1"/>
        <v>1</v>
      </c>
      <c r="U22" s="104">
        <f t="shared" si="2"/>
        <v>1</v>
      </c>
      <c r="V22" s="104">
        <f t="shared" si="3"/>
        <v>1</v>
      </c>
      <c r="W22" s="104">
        <f t="shared" si="4"/>
        <v>1</v>
      </c>
      <c r="X22" s="104">
        <f t="shared" si="5"/>
        <v>1</v>
      </c>
      <c r="Y22" s="98"/>
      <c r="Z22" s="104">
        <f t="shared" si="6"/>
        <v>2</v>
      </c>
      <c r="AA22" s="104">
        <f t="shared" si="7"/>
        <v>0</v>
      </c>
      <c r="AB22" s="170"/>
      <c r="AC22" s="104" t="e">
        <f t="shared" si="8"/>
        <v>#REF!</v>
      </c>
      <c r="AD22" s="170"/>
      <c r="AE22" s="104">
        <f t="shared" si="9"/>
        <v>1</v>
      </c>
      <c r="AG22" s="23">
        <f t="shared" si="10"/>
        <v>1</v>
      </c>
      <c r="AH22" s="23" t="e">
        <f>(S22*$S$5)+(T22*$T$5)+(U22*$U$5)+(V22*$V$5)+(W22*$W$5)+(#REF!*#REF!)+(X22*$X$5)+(Z22*$Z$5)++(#REF!*#REF!)+(AA22*$AA$5)+(#REF!*#REF!)</f>
        <v>#REF!</v>
      </c>
    </row>
    <row r="23" spans="1:34" ht="15.75">
      <c r="A23" s="49">
        <v>241183</v>
      </c>
      <c r="B23" s="16"/>
      <c r="C23" s="150">
        <f>Normalization!C22</f>
        <v>-0.45104363021769961</v>
      </c>
      <c r="D23" s="150">
        <f>Normalization!D22</f>
        <v>-4.4198862932830027E-2</v>
      </c>
      <c r="E23" s="150">
        <f>Normalization!E22</f>
        <v>-7.3850803411722496E-2</v>
      </c>
      <c r="F23" s="150">
        <f>Normalization!F22</f>
        <v>-0.71157445988237933</v>
      </c>
      <c r="G23" s="150">
        <f>Normalization!G22</f>
        <v>-0.15781221884394367</v>
      </c>
      <c r="H23" s="150">
        <f>Normalization!H22</f>
        <v>-0.63858076455615564</v>
      </c>
      <c r="I23" s="308"/>
      <c r="J23" s="150">
        <f>Normalization!J22</f>
        <v>-0.65856104313417008</v>
      </c>
      <c r="K23" s="150">
        <f>Normalization!K22</f>
        <v>0.17616348517566308</v>
      </c>
      <c r="L23" s="151"/>
      <c r="M23" s="150" t="e">
        <f>Normalization!#REF!</f>
        <v>#REF!</v>
      </c>
      <c r="N23" s="152"/>
      <c r="O23" s="150">
        <f>Normalization!M22</f>
        <v>-0.31993228722540473</v>
      </c>
      <c r="P23" s="153"/>
      <c r="Q23" s="154" t="e">
        <f>Normalization!#REF!</f>
        <v>#REF!</v>
      </c>
      <c r="R23" s="153"/>
      <c r="S23" s="104">
        <f t="shared" si="0"/>
        <v>1</v>
      </c>
      <c r="T23" s="104">
        <f t="shared" si="1"/>
        <v>1</v>
      </c>
      <c r="U23" s="104">
        <f t="shared" si="2"/>
        <v>1</v>
      </c>
      <c r="V23" s="104">
        <f t="shared" si="3"/>
        <v>1</v>
      </c>
      <c r="W23" s="104">
        <f t="shared" si="4"/>
        <v>1</v>
      </c>
      <c r="X23" s="104">
        <f t="shared" si="5"/>
        <v>1</v>
      </c>
      <c r="Y23" s="98"/>
      <c r="Z23" s="104">
        <f t="shared" si="6"/>
        <v>1</v>
      </c>
      <c r="AA23" s="104">
        <f t="shared" si="7"/>
        <v>0</v>
      </c>
      <c r="AB23" s="170"/>
      <c r="AC23" s="104" t="e">
        <f t="shared" si="8"/>
        <v>#REF!</v>
      </c>
      <c r="AD23" s="170"/>
      <c r="AE23" s="104">
        <f t="shared" si="9"/>
        <v>1</v>
      </c>
      <c r="AG23" s="23">
        <f t="shared" si="10"/>
        <v>0.875</v>
      </c>
      <c r="AH23" s="23" t="e">
        <f>(S23*$S$5)+(T23*$T$5)+(U23*$U$5)+(V23*$V$5)+(W23*$W$5)+(#REF!*#REF!)+(X23*$X$5)+(Z23*$Z$5)++(#REF!*#REF!)+(AA23*$AA$5)+(#REF!*#REF!)</f>
        <v>#REF!</v>
      </c>
    </row>
    <row r="24" spans="1:34" ht="15.75">
      <c r="A24" s="49">
        <v>241214</v>
      </c>
      <c r="B24" s="16"/>
      <c r="C24" s="150">
        <f>Normalization!C23</f>
        <v>-0.46225604737343146</v>
      </c>
      <c r="D24" s="150">
        <f>Normalization!D23</f>
        <v>8.0060780259634708E-3</v>
      </c>
      <c r="E24" s="150">
        <f>Normalization!E23</f>
        <v>-2.2943019859994366E-2</v>
      </c>
      <c r="F24" s="150">
        <f>Normalization!F23</f>
        <v>-0.59771088593253385</v>
      </c>
      <c r="G24" s="150">
        <f>Normalization!G23</f>
        <v>3.818337248633543E-2</v>
      </c>
      <c r="H24" s="150">
        <f>Normalization!H23</f>
        <v>-0.65791949227101554</v>
      </c>
      <c r="I24" s="308"/>
      <c r="J24" s="150">
        <f>Normalization!J23</f>
        <v>-0.46833034361429771</v>
      </c>
      <c r="K24" s="150">
        <f>Normalization!K23</f>
        <v>0.26969147875081634</v>
      </c>
      <c r="L24" s="151"/>
      <c r="M24" s="150" t="e">
        <f>Normalization!#REF!</f>
        <v>#REF!</v>
      </c>
      <c r="N24" s="152"/>
      <c r="O24" s="150">
        <f>Normalization!M23</f>
        <v>-0.23665985747351975</v>
      </c>
      <c r="P24" s="153"/>
      <c r="Q24" s="154" t="e">
        <f>Normalization!#REF!</f>
        <v>#REF!</v>
      </c>
      <c r="R24" s="153"/>
      <c r="S24" s="104">
        <f t="shared" si="0"/>
        <v>1</v>
      </c>
      <c r="T24" s="104">
        <f t="shared" si="1"/>
        <v>0</v>
      </c>
      <c r="U24" s="104">
        <f t="shared" si="2"/>
        <v>1</v>
      </c>
      <c r="V24" s="104">
        <f t="shared" si="3"/>
        <v>1</v>
      </c>
      <c r="W24" s="104">
        <f t="shared" si="4"/>
        <v>0</v>
      </c>
      <c r="X24" s="104">
        <f t="shared" si="5"/>
        <v>1</v>
      </c>
      <c r="Y24" s="98"/>
      <c r="Z24" s="104">
        <f t="shared" si="6"/>
        <v>1</v>
      </c>
      <c r="AA24" s="104">
        <f t="shared" si="7"/>
        <v>0</v>
      </c>
      <c r="AB24" s="170"/>
      <c r="AC24" s="104" t="e">
        <f t="shared" si="8"/>
        <v>#REF!</v>
      </c>
      <c r="AD24" s="170"/>
      <c r="AE24" s="104">
        <f t="shared" si="9"/>
        <v>1</v>
      </c>
      <c r="AG24" s="23">
        <f t="shared" si="10"/>
        <v>0.625</v>
      </c>
      <c r="AH24" s="23" t="e">
        <f>(S24*$S$5)+(T24*$T$5)+(U24*$U$5)+(V24*$V$5)+(W24*$W$5)+(#REF!*#REF!)+(X24*$X$5)+(Z24*$Z$5)++(#REF!*#REF!)+(AA24*$AA$5)+(#REF!*#REF!)</f>
        <v>#REF!</v>
      </c>
    </row>
    <row r="25" spans="1:34" ht="15.75">
      <c r="A25" s="49">
        <v>241244</v>
      </c>
      <c r="B25" s="16"/>
      <c r="C25" s="150">
        <f>Normalization!C24</f>
        <v>-0.46811192145152575</v>
      </c>
      <c r="D25" s="150">
        <f>Normalization!D24</f>
        <v>4.3430267584892789E-2</v>
      </c>
      <c r="E25" s="150">
        <f>Normalization!E24</f>
        <v>3.2004096635122374E-2</v>
      </c>
      <c r="F25" s="150">
        <f>Normalization!F24</f>
        <v>-0.57215328040448377</v>
      </c>
      <c r="G25" s="150">
        <f>Normalization!G24</f>
        <v>0.28351105052813702</v>
      </c>
      <c r="H25" s="150">
        <f>Normalization!H24</f>
        <v>-0.71017258928461247</v>
      </c>
      <c r="I25" s="308"/>
      <c r="J25" s="150">
        <f>Normalization!J24</f>
        <v>-0.38134829427380879</v>
      </c>
      <c r="K25" s="150">
        <f>Normalization!K24</f>
        <v>0.3554258024259756</v>
      </c>
      <c r="L25" s="151"/>
      <c r="M25" s="150" t="e">
        <f>Normalization!#REF!</f>
        <v>#REF!</v>
      </c>
      <c r="N25" s="152"/>
      <c r="O25" s="150">
        <f>Normalization!M24</f>
        <v>-0.17717685853003787</v>
      </c>
      <c r="P25" s="153"/>
      <c r="Q25" s="154" t="e">
        <f>Normalization!#REF!</f>
        <v>#REF!</v>
      </c>
      <c r="R25" s="153"/>
      <c r="S25" s="104">
        <f t="shared" si="0"/>
        <v>1</v>
      </c>
      <c r="T25" s="104">
        <f t="shared" si="1"/>
        <v>0</v>
      </c>
      <c r="U25" s="104">
        <f t="shared" si="2"/>
        <v>0</v>
      </c>
      <c r="V25" s="104">
        <f t="shared" si="3"/>
        <v>1</v>
      </c>
      <c r="W25" s="104">
        <f t="shared" si="4"/>
        <v>0</v>
      </c>
      <c r="X25" s="104">
        <f t="shared" si="5"/>
        <v>1</v>
      </c>
      <c r="Y25" s="98"/>
      <c r="Z25" s="104">
        <f t="shared" si="6"/>
        <v>1</v>
      </c>
      <c r="AA25" s="104">
        <f t="shared" si="7"/>
        <v>0</v>
      </c>
      <c r="AB25" s="170"/>
      <c r="AC25" s="104" t="e">
        <f t="shared" si="8"/>
        <v>#REF!</v>
      </c>
      <c r="AD25" s="170"/>
      <c r="AE25" s="104">
        <f t="shared" si="9"/>
        <v>1</v>
      </c>
      <c r="AG25" s="23">
        <f t="shared" si="10"/>
        <v>0.5</v>
      </c>
      <c r="AH25" s="23" t="e">
        <f>(S25*$S$5)+(T25*$T$5)+(U25*$U$5)+(V25*$V$5)+(W25*$W$5)+(#REF!*#REF!)+(X25*$X$5)+(Z25*$Z$5)++(#REF!*#REF!)+(AA25*$AA$5)+(#REF!*#REF!)</f>
        <v>#REF!</v>
      </c>
    </row>
    <row r="26" spans="1:34" ht="15.75">
      <c r="A26" s="49">
        <v>241275</v>
      </c>
      <c r="B26" s="16"/>
      <c r="C26" s="150">
        <f>Normalization!C25</f>
        <v>-0.46671033068147993</v>
      </c>
      <c r="D26" s="150">
        <f>Normalization!D25</f>
        <v>6.7742366860622419E-2</v>
      </c>
      <c r="E26" s="150">
        <f>Normalization!E25</f>
        <v>0.12187135122940566</v>
      </c>
      <c r="F26" s="150">
        <f>Normalization!F25</f>
        <v>-0.57312176470600629</v>
      </c>
      <c r="G26" s="150">
        <f>Normalization!G25</f>
        <v>0.56789047526135938</v>
      </c>
      <c r="H26" s="150">
        <f>Normalization!H25</f>
        <v>-0.7592886310994601</v>
      </c>
      <c r="I26" s="308"/>
      <c r="J26" s="150">
        <f>Normalization!J25</f>
        <v>-0.31284792568172587</v>
      </c>
      <c r="K26" s="150">
        <f>Normalization!K25</f>
        <v>0.43510620764729496</v>
      </c>
      <c r="L26" s="151"/>
      <c r="M26" s="150" t="e">
        <f>Normalization!#REF!</f>
        <v>#REF!</v>
      </c>
      <c r="N26" s="152"/>
      <c r="O26" s="150">
        <f>Normalization!M25</f>
        <v>-0.1149197813962487</v>
      </c>
      <c r="P26" s="153"/>
      <c r="Q26" s="154" t="e">
        <f>Normalization!#REF!</f>
        <v>#REF!</v>
      </c>
      <c r="R26" s="153"/>
      <c r="S26" s="104">
        <f t="shared" si="0"/>
        <v>1</v>
      </c>
      <c r="T26" s="104">
        <f t="shared" si="1"/>
        <v>0</v>
      </c>
      <c r="U26" s="104">
        <f t="shared" si="2"/>
        <v>0</v>
      </c>
      <c r="V26" s="104">
        <f t="shared" si="3"/>
        <v>1</v>
      </c>
      <c r="W26" s="104">
        <f t="shared" si="4"/>
        <v>0</v>
      </c>
      <c r="X26" s="104">
        <f t="shared" si="5"/>
        <v>1</v>
      </c>
      <c r="Y26" s="98"/>
      <c r="Z26" s="104">
        <f t="shared" si="6"/>
        <v>1</v>
      </c>
      <c r="AA26" s="104">
        <f t="shared" si="7"/>
        <v>0</v>
      </c>
      <c r="AB26" s="170"/>
      <c r="AC26" s="104" t="e">
        <f t="shared" si="8"/>
        <v>#REF!</v>
      </c>
      <c r="AD26" s="170"/>
      <c r="AE26" s="104">
        <f t="shared" si="9"/>
        <v>1</v>
      </c>
      <c r="AG26" s="23">
        <f t="shared" si="10"/>
        <v>0.5</v>
      </c>
      <c r="AH26" s="23" t="e">
        <f>(S26*$S$5)+(T26*$T$5)+(U26*$U$5)+(V26*$V$5)+(W26*$W$5)+(#REF!*#REF!)+(X26*$X$5)+(Z26*$Z$5)++(#REF!*#REF!)+(AA26*$AA$5)+(#REF!*#REF!)</f>
        <v>#REF!</v>
      </c>
    </row>
    <row r="27" spans="1:34" ht="15.75">
      <c r="A27" s="49">
        <v>241306</v>
      </c>
      <c r="B27" s="16"/>
      <c r="C27" s="150">
        <f>Normalization!C26</f>
        <v>-0.45883458983096809</v>
      </c>
      <c r="D27" s="150">
        <f>Normalization!D26</f>
        <v>9.0568201334223913E-2</v>
      </c>
      <c r="E27" s="150">
        <f>Normalization!E26</f>
        <v>0.26249462245414384</v>
      </c>
      <c r="F27" s="150">
        <f>Normalization!F26</f>
        <v>-0.5991496884672749</v>
      </c>
      <c r="G27" s="150">
        <f>Normalization!G26</f>
        <v>0.86739138120085091</v>
      </c>
      <c r="H27" s="150">
        <f>Normalization!H26</f>
        <v>-0.78431172174403907</v>
      </c>
      <c r="I27" s="308"/>
      <c r="J27" s="150">
        <f>Normalization!J26</f>
        <v>-0.15673145646856529</v>
      </c>
      <c r="K27" s="150">
        <f>Normalization!K26</f>
        <v>0.50884645880795343</v>
      </c>
      <c r="L27" s="151"/>
      <c r="M27" s="150" t="e">
        <f>Normalization!#REF!</f>
        <v>#REF!</v>
      </c>
      <c r="N27" s="152"/>
      <c r="O27" s="150">
        <f>Normalization!M26</f>
        <v>-3.3715849089209396E-2</v>
      </c>
      <c r="P27" s="153"/>
      <c r="Q27" s="154" t="e">
        <f>Normalization!#REF!</f>
        <v>#REF!</v>
      </c>
      <c r="R27" s="153"/>
      <c r="S27" s="104">
        <f t="shared" si="0"/>
        <v>1</v>
      </c>
      <c r="T27" s="104">
        <f t="shared" si="1"/>
        <v>0</v>
      </c>
      <c r="U27" s="104">
        <f t="shared" si="2"/>
        <v>0</v>
      </c>
      <c r="V27" s="104">
        <f t="shared" si="3"/>
        <v>1</v>
      </c>
      <c r="W27" s="104">
        <f t="shared" si="4"/>
        <v>0</v>
      </c>
      <c r="X27" s="104">
        <f t="shared" si="5"/>
        <v>1</v>
      </c>
      <c r="Y27" s="98"/>
      <c r="Z27" s="104">
        <f t="shared" si="6"/>
        <v>1</v>
      </c>
      <c r="AA27" s="104">
        <f t="shared" si="7"/>
        <v>0</v>
      </c>
      <c r="AB27" s="170"/>
      <c r="AC27" s="104" t="e">
        <f t="shared" si="8"/>
        <v>#REF!</v>
      </c>
      <c r="AD27" s="170"/>
      <c r="AE27" s="104">
        <f t="shared" si="9"/>
        <v>1</v>
      </c>
      <c r="AG27" s="23">
        <f t="shared" si="10"/>
        <v>0.5</v>
      </c>
      <c r="AH27" s="23" t="e">
        <f>(S27*$S$5)+(T27*$T$5)+(U27*$U$5)+(V27*$V$5)+(W27*$W$5)+(#REF!*#REF!)+(X27*$X$5)+(Z27*$Z$5)++(#REF!*#REF!)+(AA27*$AA$5)+(#REF!*#REF!)</f>
        <v>#REF!</v>
      </c>
    </row>
    <row r="28" spans="1:34" ht="15.75">
      <c r="A28" s="49">
        <v>241336</v>
      </c>
      <c r="B28" s="16"/>
      <c r="C28" s="150">
        <f>Normalization!C27</f>
        <v>-0.4429002396542539</v>
      </c>
      <c r="D28" s="150">
        <f>Normalization!D27</f>
        <v>0.11760080136297925</v>
      </c>
      <c r="E28" s="150">
        <f>Normalization!E27</f>
        <v>0.42859528395452295</v>
      </c>
      <c r="F28" s="150">
        <f>Normalization!F27</f>
        <v>-0.54752118668895389</v>
      </c>
      <c r="G28" s="150">
        <f>Normalization!G27</f>
        <v>1.1611955137388539</v>
      </c>
      <c r="H28" s="150">
        <f>Normalization!H27</f>
        <v>-0.76722856957904428</v>
      </c>
      <c r="I28" s="308"/>
      <c r="J28" s="150">
        <f>Normalization!J27</f>
        <v>0.13091350486586142</v>
      </c>
      <c r="K28" s="150">
        <f>Normalization!K27</f>
        <v>0.57616757576835509</v>
      </c>
      <c r="L28" s="151"/>
      <c r="M28" s="150" t="e">
        <f>Normalization!#REF!</f>
        <v>#REF!</v>
      </c>
      <c r="N28" s="152"/>
      <c r="O28" s="150">
        <f>Normalization!M27</f>
        <v>8.2102835471040067E-2</v>
      </c>
      <c r="P28" s="153"/>
      <c r="Q28" s="154" t="e">
        <f>Normalization!#REF!</f>
        <v>#REF!</v>
      </c>
      <c r="R28" s="153"/>
      <c r="S28" s="104">
        <f t="shared" si="0"/>
        <v>1</v>
      </c>
      <c r="T28" s="104">
        <f t="shared" si="1"/>
        <v>0</v>
      </c>
      <c r="U28" s="104">
        <f t="shared" si="2"/>
        <v>0</v>
      </c>
      <c r="V28" s="104">
        <f t="shared" si="3"/>
        <v>1</v>
      </c>
      <c r="W28" s="104">
        <f t="shared" si="4"/>
        <v>0</v>
      </c>
      <c r="X28" s="104">
        <f t="shared" si="5"/>
        <v>1</v>
      </c>
      <c r="Y28" s="98"/>
      <c r="Z28" s="104">
        <f t="shared" si="6"/>
        <v>0</v>
      </c>
      <c r="AA28" s="104">
        <f t="shared" si="7"/>
        <v>0</v>
      </c>
      <c r="AB28" s="170"/>
      <c r="AC28" s="104" t="e">
        <f t="shared" si="8"/>
        <v>#REF!</v>
      </c>
      <c r="AD28" s="170"/>
      <c r="AE28" s="104">
        <f t="shared" si="9"/>
        <v>0</v>
      </c>
      <c r="AG28" s="23">
        <f t="shared" si="10"/>
        <v>0.375</v>
      </c>
      <c r="AH28" s="23" t="e">
        <f>(S28*$S$5)+(T28*$T$5)+(U28*$U$5)+(V28*$V$5)+(W28*$W$5)+(#REF!*#REF!)+(X28*$X$5)+(Z28*$Z$5)++(#REF!*#REF!)+(AA28*$AA$5)+(#REF!*#REF!)</f>
        <v>#REF!</v>
      </c>
    </row>
    <row r="29" spans="1:34" ht="15.75">
      <c r="A29" s="49">
        <v>241367</v>
      </c>
      <c r="B29" s="16"/>
      <c r="C29" s="150">
        <f>Normalization!C28</f>
        <v>-0.42581044423075648</v>
      </c>
      <c r="D29" s="150">
        <f>Normalization!D28</f>
        <v>0.1567030993863657</v>
      </c>
      <c r="E29" s="150">
        <f>Normalization!E28</f>
        <v>0.61457828009517912</v>
      </c>
      <c r="F29" s="150">
        <f>Normalization!F28</f>
        <v>-0.33699835425842073</v>
      </c>
      <c r="G29" s="150">
        <f>Normalization!G28</f>
        <v>1.4392970019420364</v>
      </c>
      <c r="H29" s="150">
        <f>Normalization!H28</f>
        <v>-0.67031067356532115</v>
      </c>
      <c r="I29" s="308"/>
      <c r="J29" s="150">
        <f>Normalization!J28</f>
        <v>0.53070928777171367</v>
      </c>
      <c r="K29" s="150">
        <f>Normalization!K28</f>
        <v>0.63442427611981433</v>
      </c>
      <c r="L29" s="151"/>
      <c r="M29" s="150" t="e">
        <f>Normalization!#REF!</f>
        <v>#REF!</v>
      </c>
      <c r="N29" s="152"/>
      <c r="O29" s="150">
        <f>Normalization!M28</f>
        <v>0.24282405915757632</v>
      </c>
      <c r="P29" s="153"/>
      <c r="Q29" s="154" t="e">
        <f>Normalization!#REF!</f>
        <v>#REF!</v>
      </c>
      <c r="R29" s="153"/>
      <c r="S29" s="104">
        <f t="shared" si="0"/>
        <v>1</v>
      </c>
      <c r="T29" s="104">
        <f t="shared" si="1"/>
        <v>0</v>
      </c>
      <c r="U29" s="104">
        <f t="shared" si="2"/>
        <v>0</v>
      </c>
      <c r="V29" s="104">
        <f t="shared" si="3"/>
        <v>1</v>
      </c>
      <c r="W29" s="104">
        <f t="shared" si="4"/>
        <v>0</v>
      </c>
      <c r="X29" s="104">
        <f t="shared" si="5"/>
        <v>1</v>
      </c>
      <c r="Y29" s="98"/>
      <c r="Z29" s="104">
        <f t="shared" si="6"/>
        <v>0</v>
      </c>
      <c r="AA29" s="104">
        <f t="shared" si="7"/>
        <v>0</v>
      </c>
      <c r="AB29" s="170"/>
      <c r="AC29" s="104" t="e">
        <f t="shared" si="8"/>
        <v>#REF!</v>
      </c>
      <c r="AD29" s="170"/>
      <c r="AE29" s="104">
        <f t="shared" si="9"/>
        <v>0</v>
      </c>
      <c r="AG29" s="23">
        <f t="shared" si="10"/>
        <v>0.375</v>
      </c>
      <c r="AH29" s="23" t="e">
        <f>(S29*$S$5)+(T29*$T$5)+(U29*$U$5)+(V29*$V$5)+(W29*$W$5)+(#REF!*#REF!)+(X29*$X$5)+(Z29*$Z$5)++(#REF!*#REF!)+(AA29*$AA$5)+(#REF!*#REF!)</f>
        <v>#REF!</v>
      </c>
    </row>
    <row r="30" spans="1:34" s="27" customFormat="1" ht="15.75">
      <c r="A30" s="49">
        <v>241397</v>
      </c>
      <c r="B30" s="29"/>
      <c r="C30" s="155">
        <f>Normalization!C29</f>
        <v>-0.41409974792162768</v>
      </c>
      <c r="D30" s="155">
        <f>Normalization!D29</f>
        <v>0.22080304186257546</v>
      </c>
      <c r="E30" s="155">
        <f>Normalization!E29</f>
        <v>0.79031566181079216</v>
      </c>
      <c r="F30" s="155">
        <f>Normalization!F29</f>
        <v>1.1632717962464194E-2</v>
      </c>
      <c r="G30" s="155">
        <f>Normalization!G29</f>
        <v>1.6880073504538391</v>
      </c>
      <c r="H30" s="155">
        <f>Normalization!H29</f>
        <v>-0.47609349852023675</v>
      </c>
      <c r="I30" s="309"/>
      <c r="J30" s="155">
        <f>Normalization!J29</f>
        <v>1.0446545954989623</v>
      </c>
      <c r="K30" s="155">
        <f>Normalization!K29</f>
        <v>0.68035331252224662</v>
      </c>
      <c r="L30" s="156"/>
      <c r="M30" s="155" t="e">
        <f>Normalization!#REF!</f>
        <v>#REF!</v>
      </c>
      <c r="N30" s="157"/>
      <c r="O30" s="150">
        <f>Normalization!M29</f>
        <v>0.44319667920862693</v>
      </c>
      <c r="P30" s="158"/>
      <c r="Q30" s="159" t="e">
        <f>Normalization!#REF!</f>
        <v>#REF!</v>
      </c>
      <c r="R30" s="158"/>
      <c r="S30" s="188">
        <f t="shared" si="0"/>
        <v>1</v>
      </c>
      <c r="T30" s="188">
        <f t="shared" si="1"/>
        <v>0</v>
      </c>
      <c r="U30" s="188">
        <f t="shared" si="2"/>
        <v>0</v>
      </c>
      <c r="V30" s="188">
        <f t="shared" si="3"/>
        <v>0</v>
      </c>
      <c r="W30" s="188">
        <f t="shared" si="4"/>
        <v>0</v>
      </c>
      <c r="X30" s="188">
        <f t="shared" si="5"/>
        <v>1</v>
      </c>
      <c r="Y30" s="232"/>
      <c r="Z30" s="188">
        <f t="shared" si="6"/>
        <v>0</v>
      </c>
      <c r="AA30" s="188">
        <f t="shared" si="7"/>
        <v>0</v>
      </c>
      <c r="AB30" s="173"/>
      <c r="AC30" s="188" t="e">
        <f t="shared" si="8"/>
        <v>#REF!</v>
      </c>
      <c r="AD30" s="173"/>
      <c r="AE30" s="188">
        <f t="shared" si="9"/>
        <v>0</v>
      </c>
      <c r="AF30" s="28"/>
      <c r="AG30" s="30">
        <f t="shared" si="10"/>
        <v>0.25</v>
      </c>
      <c r="AH30" s="30" t="e">
        <f>(S30*$S$5)+(T30*$T$5)+(U30*$U$5)+(V30*$V$5)+(W30*$W$5)+(#REF!*#REF!)+(X30*$X$5)+(Z30*$Z$5)++(#REF!*#REF!)+(AA30*$AA$5)+(#REF!*#REF!)</f>
        <v>#REF!</v>
      </c>
    </row>
    <row r="31" spans="1:34" ht="15.75">
      <c r="A31" s="46">
        <v>241428</v>
      </c>
      <c r="B31" s="16"/>
      <c r="C31" s="150">
        <f>Normalization!C30</f>
        <v>-0.40476197093283106</v>
      </c>
      <c r="D31" s="150">
        <f>Normalization!D30</f>
        <v>0.30551814796151333</v>
      </c>
      <c r="E31" s="150">
        <f>Normalization!E30</f>
        <v>0.93454260906275544</v>
      </c>
      <c r="F31" s="150">
        <f>Normalization!F30</f>
        <v>0.4568101020321661</v>
      </c>
      <c r="G31" s="150">
        <f>Normalization!G30</f>
        <v>1.8942317850323196</v>
      </c>
      <c r="H31" s="150">
        <f>Normalization!H30</f>
        <v>-0.18348780071679283</v>
      </c>
      <c r="I31" s="308"/>
      <c r="J31" s="150">
        <f>Normalization!J30</f>
        <v>1.6804842567108418</v>
      </c>
      <c r="K31" s="150">
        <f>Normalization!K30</f>
        <v>0.7098504639264106</v>
      </c>
      <c r="L31" s="151"/>
      <c r="M31" s="150" t="e">
        <f>Normalization!#REF!</f>
        <v>#REF!</v>
      </c>
      <c r="N31" s="152"/>
      <c r="O31" s="150">
        <f>Normalization!M30</f>
        <v>0.67414844913454786</v>
      </c>
      <c r="P31" s="153"/>
      <c r="Q31" s="154" t="e">
        <f>Normalization!#REF!</f>
        <v>#REF!</v>
      </c>
      <c r="R31" s="153"/>
      <c r="S31" s="104">
        <f t="shared" si="0"/>
        <v>1</v>
      </c>
      <c r="T31" s="104">
        <f t="shared" si="1"/>
        <v>0</v>
      </c>
      <c r="U31" s="104">
        <f t="shared" si="2"/>
        <v>0</v>
      </c>
      <c r="V31" s="104">
        <f t="shared" si="3"/>
        <v>0</v>
      </c>
      <c r="W31" s="104">
        <f t="shared" si="4"/>
        <v>0</v>
      </c>
      <c r="X31" s="104">
        <f t="shared" si="5"/>
        <v>1</v>
      </c>
      <c r="Y31" s="98"/>
      <c r="Z31" s="104">
        <f t="shared" si="6"/>
        <v>0</v>
      </c>
      <c r="AA31" s="104">
        <f t="shared" si="7"/>
        <v>0</v>
      </c>
      <c r="AB31" s="170"/>
      <c r="AC31" s="104" t="e">
        <f t="shared" si="8"/>
        <v>#REF!</v>
      </c>
      <c r="AD31" s="170"/>
      <c r="AE31" s="104">
        <f t="shared" si="9"/>
        <v>0</v>
      </c>
      <c r="AG31" s="23">
        <f t="shared" si="10"/>
        <v>0.25</v>
      </c>
      <c r="AH31" s="23" t="e">
        <f>(S31*$S$5)+(T31*$T$5)+(U31*$U$5)+(V31*$V$5)+(W31*$W$5)+(#REF!*#REF!)+(X31*$X$5)+(Z31*$Z$5)++(#REF!*#REF!)+(AA31*$AA$5)+(#REF!*#REF!)</f>
        <v>#REF!</v>
      </c>
    </row>
    <row r="32" spans="1:34" ht="15.75">
      <c r="A32" s="49">
        <v>241459</v>
      </c>
      <c r="B32" s="16"/>
      <c r="C32" s="150">
        <f>Normalization!C31</f>
        <v>-0.38919714267050387</v>
      </c>
      <c r="D32" s="150">
        <f>Normalization!D31</f>
        <v>0.41912005717133199</v>
      </c>
      <c r="E32" s="150">
        <f>Normalization!E31</f>
        <v>1.0759387114410688</v>
      </c>
      <c r="F32" s="150">
        <f>Normalization!F31</f>
        <v>0.91368414762559291</v>
      </c>
      <c r="G32" s="150">
        <f>Normalization!G31</f>
        <v>2.0468247086250262</v>
      </c>
      <c r="H32" s="150">
        <f>Normalization!H31</f>
        <v>0.14533685635109037</v>
      </c>
      <c r="I32" s="308"/>
      <c r="J32" s="150">
        <f>Normalization!J31</f>
        <v>2.3961814287661065</v>
      </c>
      <c r="K32" s="150">
        <f>Normalization!K31</f>
        <v>0.71895455568616273</v>
      </c>
      <c r="L32" s="151"/>
      <c r="M32" s="150" t="e">
        <f>Normalization!#REF!</f>
        <v>#REF!</v>
      </c>
      <c r="N32" s="152"/>
      <c r="O32" s="150">
        <f>Normalization!M31</f>
        <v>0.91585541537448445</v>
      </c>
      <c r="P32" s="153"/>
      <c r="Q32" s="154" t="e">
        <f>Normalization!#REF!</f>
        <v>#REF!</v>
      </c>
      <c r="R32" s="153"/>
      <c r="S32" s="104">
        <f t="shared" si="0"/>
        <v>1</v>
      </c>
      <c r="T32" s="104">
        <f t="shared" si="1"/>
        <v>0</v>
      </c>
      <c r="U32" s="104">
        <f t="shared" si="2"/>
        <v>0</v>
      </c>
      <c r="V32" s="104">
        <f t="shared" si="3"/>
        <v>0</v>
      </c>
      <c r="W32" s="104">
        <f t="shared" si="4"/>
        <v>0</v>
      </c>
      <c r="X32" s="104">
        <f t="shared" si="5"/>
        <v>0</v>
      </c>
      <c r="Y32" s="98"/>
      <c r="Z32" s="104">
        <f t="shared" si="6"/>
        <v>0</v>
      </c>
      <c r="AA32" s="104">
        <f t="shared" si="7"/>
        <v>0</v>
      </c>
      <c r="AB32" s="170"/>
      <c r="AC32" s="104" t="e">
        <f t="shared" si="8"/>
        <v>#REF!</v>
      </c>
      <c r="AD32" s="170"/>
      <c r="AE32" s="104">
        <f t="shared" si="9"/>
        <v>0</v>
      </c>
      <c r="AG32" s="23">
        <f t="shared" si="10"/>
        <v>0.125</v>
      </c>
      <c r="AH32" s="23" t="e">
        <f>(S32*$S$5)+(T32*$T$5)+(U32*$U$5)+(V32*$V$5)+(W32*$W$5)+(#REF!*#REF!)+(X32*$X$5)+(Z32*$Z$5)++(#REF!*#REF!)+(AA32*$AA$5)+(#REF!*#REF!)</f>
        <v>#REF!</v>
      </c>
    </row>
    <row r="33" spans="1:34" ht="15.75">
      <c r="A33" s="49">
        <v>241487</v>
      </c>
      <c r="B33" s="16"/>
      <c r="C33" s="150">
        <f>Normalization!C32</f>
        <v>-0.36063102909968392</v>
      </c>
      <c r="D33" s="150">
        <f>Normalization!D32</f>
        <v>0.56299633747111255</v>
      </c>
      <c r="E33" s="150">
        <f>Normalization!E32</f>
        <v>1.2281494904199042</v>
      </c>
      <c r="F33" s="150">
        <f>Normalization!F32</f>
        <v>1.3555695218774579</v>
      </c>
      <c r="G33" s="150">
        <f>Normalization!G32</f>
        <v>2.1435005626456589</v>
      </c>
      <c r="H33" s="150">
        <f>Normalization!H32</f>
        <v>0.48760533234701353</v>
      </c>
      <c r="I33" s="308"/>
      <c r="J33" s="150">
        <f>Normalization!J32</f>
        <v>3.1113724694592153</v>
      </c>
      <c r="K33" s="150">
        <f>Normalization!K32</f>
        <v>0.7062247719519481</v>
      </c>
      <c r="L33" s="151"/>
      <c r="M33" s="150" t="e">
        <f>Normalization!#REF!</f>
        <v>#REF!</v>
      </c>
      <c r="N33" s="152"/>
      <c r="O33" s="150">
        <f>Normalization!M32</f>
        <v>1.1543484321340782</v>
      </c>
      <c r="P33" s="153"/>
      <c r="Q33" s="154" t="e">
        <f>Normalization!#REF!</f>
        <v>#REF!</v>
      </c>
      <c r="R33" s="153"/>
      <c r="S33" s="104">
        <f t="shared" si="0"/>
        <v>1</v>
      </c>
      <c r="T33" s="104">
        <f t="shared" si="1"/>
        <v>0</v>
      </c>
      <c r="U33" s="104">
        <f t="shared" si="2"/>
        <v>0</v>
      </c>
      <c r="V33" s="104">
        <f t="shared" si="3"/>
        <v>0</v>
      </c>
      <c r="W33" s="104">
        <f t="shared" si="4"/>
        <v>0</v>
      </c>
      <c r="X33" s="104">
        <f t="shared" si="5"/>
        <v>0</v>
      </c>
      <c r="Y33" s="98"/>
      <c r="Z33" s="104">
        <f t="shared" si="6"/>
        <v>0</v>
      </c>
      <c r="AA33" s="104">
        <f t="shared" si="7"/>
        <v>0</v>
      </c>
      <c r="AB33" s="170"/>
      <c r="AC33" s="104" t="e">
        <f t="shared" si="8"/>
        <v>#REF!</v>
      </c>
      <c r="AD33" s="170"/>
      <c r="AE33" s="104">
        <f t="shared" si="9"/>
        <v>0</v>
      </c>
      <c r="AG33" s="23">
        <f t="shared" si="10"/>
        <v>0.125</v>
      </c>
      <c r="AH33" s="23" t="e">
        <f>(S33*$S$5)+(T33*$T$5)+(U33*$U$5)+(V33*$V$5)+(W33*$W$5)+(#REF!*#REF!)+(X33*$X$5)+(Z33*$Z$5)++(#REF!*#REF!)+(AA33*$AA$5)+(#REF!*#REF!)</f>
        <v>#REF!</v>
      </c>
    </row>
    <row r="34" spans="1:34" ht="15.75">
      <c r="A34" s="49">
        <v>241518</v>
      </c>
      <c r="B34" s="16"/>
      <c r="C34" s="150">
        <f>Normalization!C33</f>
        <v>-0.3176674676588967</v>
      </c>
      <c r="D34" s="150">
        <f>Normalization!D33</f>
        <v>0.73423256476706855</v>
      </c>
      <c r="E34" s="150">
        <f>Normalization!E33</f>
        <v>1.3943285874711016</v>
      </c>
      <c r="F34" s="150">
        <f>Normalization!F33</f>
        <v>1.8601656650981777</v>
      </c>
      <c r="G34" s="150">
        <f>Normalization!G33</f>
        <v>2.1761729361301367</v>
      </c>
      <c r="H34" s="150">
        <f>Normalization!H33</f>
        <v>0.84219578266110973</v>
      </c>
      <c r="I34" s="308"/>
      <c r="J34" s="150">
        <f>Normalization!J33</f>
        <v>3.7521069828178044</v>
      </c>
      <c r="K34" s="150">
        <f>Normalization!K33</f>
        <v>0.67174530856973447</v>
      </c>
      <c r="L34" s="151"/>
      <c r="M34" s="150" t="e">
        <f>Normalization!#REF!</f>
        <v>#REF!</v>
      </c>
      <c r="N34" s="152"/>
      <c r="O34" s="150">
        <f>Normalization!M33</f>
        <v>1.3891600449820294</v>
      </c>
      <c r="P34" s="153"/>
      <c r="Q34" s="154" t="e">
        <f>Normalization!#REF!</f>
        <v>#REF!</v>
      </c>
      <c r="R34" s="153"/>
      <c r="S34" s="104">
        <f t="shared" si="0"/>
        <v>1</v>
      </c>
      <c r="T34" s="104">
        <f t="shared" si="1"/>
        <v>0</v>
      </c>
      <c r="U34" s="104">
        <f t="shared" si="2"/>
        <v>0</v>
      </c>
      <c r="V34" s="104">
        <f t="shared" si="3"/>
        <v>0</v>
      </c>
      <c r="W34" s="104">
        <f t="shared" si="4"/>
        <v>0</v>
      </c>
      <c r="X34" s="104">
        <f t="shared" si="5"/>
        <v>0</v>
      </c>
      <c r="Y34" s="98"/>
      <c r="Z34" s="104">
        <f t="shared" si="6"/>
        <v>0</v>
      </c>
      <c r="AA34" s="104">
        <f t="shared" si="7"/>
        <v>0</v>
      </c>
      <c r="AB34" s="170"/>
      <c r="AC34" s="104" t="e">
        <f t="shared" si="8"/>
        <v>#REF!</v>
      </c>
      <c r="AD34" s="170"/>
      <c r="AE34" s="104">
        <f t="shared" si="9"/>
        <v>0</v>
      </c>
      <c r="AG34" s="23">
        <f t="shared" si="10"/>
        <v>0.125</v>
      </c>
      <c r="AH34" s="23" t="e">
        <f>(S34*$S$5)+(T34*$T$5)+(U34*$U$5)+(V34*$V$5)+(W34*$W$5)+(#REF!*#REF!)+(X34*$X$5)+(Z34*$Z$5)++(#REF!*#REF!)+(AA34*$AA$5)+(#REF!*#REF!)</f>
        <v>#REF!</v>
      </c>
    </row>
    <row r="35" spans="1:34" ht="15.75">
      <c r="A35" s="49">
        <v>241548</v>
      </c>
      <c r="B35" s="16"/>
      <c r="C35" s="150">
        <f>Normalization!C34</f>
        <v>-0.26312500669122285</v>
      </c>
      <c r="D35" s="150">
        <f>Normalization!D34</f>
        <v>0.9145188177622422</v>
      </c>
      <c r="E35" s="150">
        <f>Normalization!E34</f>
        <v>1.5630333065458211</v>
      </c>
      <c r="F35" s="150">
        <f>Normalization!F34</f>
        <v>2.3698781540785006</v>
      </c>
      <c r="G35" s="150">
        <f>Normalization!G34</f>
        <v>2.1361843786242356</v>
      </c>
      <c r="H35" s="150">
        <f>Normalization!H34</f>
        <v>1.2092375548765404</v>
      </c>
      <c r="I35" s="308"/>
      <c r="J35" s="150">
        <f>Normalization!J34</f>
        <v>4.2602489418461129</v>
      </c>
      <c r="K35" s="150">
        <f>Normalization!K34</f>
        <v>0.61947220945926851</v>
      </c>
      <c r="L35" s="151"/>
      <c r="M35" s="150" t="e">
        <f>Normalization!#REF!</f>
        <v>#REF!</v>
      </c>
      <c r="N35" s="152"/>
      <c r="O35" s="150">
        <f>Normalization!M34</f>
        <v>1.6011810445626873</v>
      </c>
      <c r="P35" s="153"/>
      <c r="Q35" s="154" t="e">
        <f>Normalization!#REF!</f>
        <v>#REF!</v>
      </c>
      <c r="R35" s="153"/>
      <c r="S35" s="104">
        <f t="shared" si="0"/>
        <v>1</v>
      </c>
      <c r="T35" s="104">
        <f t="shared" si="1"/>
        <v>0</v>
      </c>
      <c r="U35" s="104">
        <f t="shared" si="2"/>
        <v>0</v>
      </c>
      <c r="V35" s="104">
        <f t="shared" si="3"/>
        <v>0</v>
      </c>
      <c r="W35" s="104">
        <f t="shared" si="4"/>
        <v>0</v>
      </c>
      <c r="X35" s="104">
        <f t="shared" si="5"/>
        <v>0</v>
      </c>
      <c r="Y35" s="98"/>
      <c r="Z35" s="104">
        <f t="shared" si="6"/>
        <v>0</v>
      </c>
      <c r="AA35" s="104">
        <f t="shared" si="7"/>
        <v>0</v>
      </c>
      <c r="AB35" s="170"/>
      <c r="AC35" s="104" t="e">
        <f t="shared" si="8"/>
        <v>#REF!</v>
      </c>
      <c r="AD35" s="170"/>
      <c r="AE35" s="104">
        <f t="shared" si="9"/>
        <v>0</v>
      </c>
      <c r="AG35" s="23">
        <f t="shared" si="10"/>
        <v>0.125</v>
      </c>
      <c r="AH35" s="23" t="e">
        <f>(S35*$S$5)+(T35*$T$5)+(U35*$U$5)+(V35*$V$5)+(W35*$W$5)+(#REF!*#REF!)+(X35*$X$5)+(Z35*$Z$5)++(#REF!*#REF!)+(AA35*$AA$5)+(#REF!*#REF!)</f>
        <v>#REF!</v>
      </c>
    </row>
    <row r="36" spans="1:34" ht="15.75">
      <c r="A36" s="49">
        <v>241579</v>
      </c>
      <c r="B36" s="16"/>
      <c r="C36" s="150">
        <f>Normalization!C35</f>
        <v>-0.20178263617756065</v>
      </c>
      <c r="D36" s="150">
        <f>Normalization!D35</f>
        <v>1.0999096795559713</v>
      </c>
      <c r="E36" s="150">
        <f>Normalization!E35</f>
        <v>1.711314407165776</v>
      </c>
      <c r="F36" s="150">
        <f>Normalization!F35</f>
        <v>2.8094264004624643</v>
      </c>
      <c r="G36" s="150">
        <f>Normalization!G35</f>
        <v>2.0274881730453322</v>
      </c>
      <c r="H36" s="150">
        <f>Normalization!H35</f>
        <v>1.5721846723666597</v>
      </c>
      <c r="I36" s="308"/>
      <c r="J36" s="150">
        <f>Normalization!J35</f>
        <v>4.6530725232484924</v>
      </c>
      <c r="K36" s="150">
        <f>Normalization!K35</f>
        <v>0.5556349156312691</v>
      </c>
      <c r="L36" s="151"/>
      <c r="M36" s="150" t="e">
        <f>Normalization!#REF!</f>
        <v>#REF!</v>
      </c>
      <c r="N36" s="152"/>
      <c r="O36" s="150">
        <f>Normalization!M35</f>
        <v>1.7784060169123008</v>
      </c>
      <c r="P36" s="153"/>
      <c r="Q36" s="154" t="e">
        <f>Normalization!#REF!</f>
        <v>#REF!</v>
      </c>
      <c r="R36" s="153"/>
      <c r="S36" s="104">
        <f t="shared" si="0"/>
        <v>1</v>
      </c>
      <c r="T36" s="104">
        <f t="shared" si="1"/>
        <v>0</v>
      </c>
      <c r="U36" s="104">
        <f t="shared" si="2"/>
        <v>0</v>
      </c>
      <c r="V36" s="104">
        <f t="shared" si="3"/>
        <v>0</v>
      </c>
      <c r="W36" s="104">
        <f t="shared" si="4"/>
        <v>0</v>
      </c>
      <c r="X36" s="104">
        <f t="shared" si="5"/>
        <v>0</v>
      </c>
      <c r="Y36" s="98"/>
      <c r="Z36" s="104">
        <f t="shared" si="6"/>
        <v>0</v>
      </c>
      <c r="AA36" s="104">
        <f t="shared" si="7"/>
        <v>0</v>
      </c>
      <c r="AB36" s="170"/>
      <c r="AC36" s="104" t="e">
        <f t="shared" si="8"/>
        <v>#REF!</v>
      </c>
      <c r="AD36" s="170"/>
      <c r="AE36" s="104">
        <f t="shared" si="9"/>
        <v>0</v>
      </c>
      <c r="AG36" s="23">
        <f t="shared" si="10"/>
        <v>0.125</v>
      </c>
      <c r="AH36" s="23" t="e">
        <f>(S36*$S$5)+(T36*$T$5)+(U36*$U$5)+(V36*$V$5)+(W36*$W$5)+(#REF!*#REF!)+(X36*$X$5)+(Z36*$Z$5)++(#REF!*#REF!)+(AA36*$AA$5)+(#REF!*#REF!)</f>
        <v>#REF!</v>
      </c>
    </row>
    <row r="37" spans="1:34" ht="15.75">
      <c r="A37" s="49">
        <v>241609</v>
      </c>
      <c r="B37" s="16"/>
      <c r="C37" s="150">
        <f>Normalization!C36</f>
        <v>-0.13798795390546295</v>
      </c>
      <c r="D37" s="150">
        <f>Normalization!D36</f>
        <v>1.2755257198654759</v>
      </c>
      <c r="E37" s="150">
        <f>Normalization!E36</f>
        <v>1.8215256950856495</v>
      </c>
      <c r="F37" s="150">
        <f>Normalization!F36</f>
        <v>3.1558719792456387</v>
      </c>
      <c r="G37" s="150">
        <f>Normalization!G36</f>
        <v>1.8726572118406197</v>
      </c>
      <c r="H37" s="150">
        <f>Normalization!H36</f>
        <v>1.9059599001609036</v>
      </c>
      <c r="I37" s="308"/>
      <c r="J37" s="150">
        <f>Normalization!J36</f>
        <v>4.9199467446148697</v>
      </c>
      <c r="K37" s="150">
        <f>Normalization!K36</f>
        <v>0.48672157502633712</v>
      </c>
      <c r="L37" s="151"/>
      <c r="M37" s="150" t="e">
        <f>Normalization!#REF!</f>
        <v>#REF!</v>
      </c>
      <c r="N37" s="152"/>
      <c r="O37" s="150">
        <f>Normalization!M36</f>
        <v>1.9125276089917538</v>
      </c>
      <c r="P37" s="153"/>
      <c r="Q37" s="154" t="e">
        <f>Normalization!#REF!</f>
        <v>#REF!</v>
      </c>
      <c r="R37" s="153"/>
      <c r="S37" s="104">
        <f t="shared" si="0"/>
        <v>1</v>
      </c>
      <c r="T37" s="104">
        <f t="shared" si="1"/>
        <v>0</v>
      </c>
      <c r="U37" s="104">
        <f t="shared" si="2"/>
        <v>0</v>
      </c>
      <c r="V37" s="104">
        <f t="shared" si="3"/>
        <v>0</v>
      </c>
      <c r="W37" s="104">
        <f t="shared" si="4"/>
        <v>0</v>
      </c>
      <c r="X37" s="104">
        <f t="shared" si="5"/>
        <v>0</v>
      </c>
      <c r="Y37" s="98"/>
      <c r="Z37" s="104">
        <f t="shared" si="6"/>
        <v>0</v>
      </c>
      <c r="AA37" s="104">
        <f t="shared" si="7"/>
        <v>0</v>
      </c>
      <c r="AB37" s="170"/>
      <c r="AC37" s="104" t="e">
        <f t="shared" si="8"/>
        <v>#REF!</v>
      </c>
      <c r="AD37" s="170"/>
      <c r="AE37" s="104">
        <f t="shared" si="9"/>
        <v>0</v>
      </c>
      <c r="AG37" s="23">
        <f t="shared" si="10"/>
        <v>0.125</v>
      </c>
      <c r="AH37" s="23" t="e">
        <f>(S37*$S$5)+(T37*$T$5)+(U37*$U$5)+(V37*$V$5)+(W37*$W$5)+(#REF!*#REF!)+(X37*$X$5)+(Z37*$Z$5)++(#REF!*#REF!)+(AA37*$AA$5)+(#REF!*#REF!)</f>
        <v>#REF!</v>
      </c>
    </row>
    <row r="38" spans="1:34" ht="15.75">
      <c r="A38" s="49">
        <v>241640</v>
      </c>
      <c r="B38" s="16"/>
      <c r="C38" s="150">
        <f>Normalization!C37</f>
        <v>-6.5825064979243328E-2</v>
      </c>
      <c r="D38" s="150">
        <f>Normalization!D37</f>
        <v>1.4288611476722426</v>
      </c>
      <c r="E38" s="150">
        <f>Normalization!E37</f>
        <v>1.9038128445324036</v>
      </c>
      <c r="F38" s="150">
        <f>Normalization!F37</f>
        <v>3.3808321200890101</v>
      </c>
      <c r="G38" s="150">
        <f>Normalization!G37</f>
        <v>1.6960044183586358</v>
      </c>
      <c r="H38" s="150">
        <f>Normalization!H37</f>
        <v>2.1449099188755683</v>
      </c>
      <c r="I38" s="308"/>
      <c r="J38" s="150">
        <f>Normalization!J37</f>
        <v>5.0597179120008455</v>
      </c>
      <c r="K38" s="150">
        <f>Normalization!K37</f>
        <v>0.41800922335395702</v>
      </c>
      <c r="L38" s="151"/>
      <c r="M38" s="150" t="e">
        <f>Normalization!#REF!</f>
        <v>#REF!</v>
      </c>
      <c r="N38" s="152"/>
      <c r="O38" s="150">
        <f>Normalization!M37</f>
        <v>1.9957903149879272</v>
      </c>
      <c r="P38" s="153"/>
      <c r="Q38" s="154" t="e">
        <f>Normalization!#REF!</f>
        <v>#REF!</v>
      </c>
      <c r="R38" s="153"/>
      <c r="S38" s="104">
        <f t="shared" si="0"/>
        <v>1</v>
      </c>
      <c r="T38" s="104">
        <f t="shared" si="1"/>
        <v>0</v>
      </c>
      <c r="U38" s="104">
        <f t="shared" si="2"/>
        <v>0</v>
      </c>
      <c r="V38" s="104">
        <f t="shared" si="3"/>
        <v>0</v>
      </c>
      <c r="W38" s="104">
        <f t="shared" si="4"/>
        <v>0</v>
      </c>
      <c r="X38" s="104">
        <f t="shared" si="5"/>
        <v>0</v>
      </c>
      <c r="Y38" s="98"/>
      <c r="Z38" s="104">
        <f t="shared" si="6"/>
        <v>0</v>
      </c>
      <c r="AA38" s="104">
        <f t="shared" si="7"/>
        <v>0</v>
      </c>
      <c r="AB38" s="170"/>
      <c r="AC38" s="104" t="e">
        <f t="shared" si="8"/>
        <v>#REF!</v>
      </c>
      <c r="AD38" s="170"/>
      <c r="AE38" s="104">
        <f t="shared" si="9"/>
        <v>0</v>
      </c>
      <c r="AG38" s="23">
        <f t="shared" si="10"/>
        <v>0.125</v>
      </c>
      <c r="AH38" s="23" t="e">
        <f>(S38*$S$5)+(T38*$T$5)+(U38*$U$5)+(V38*$V$5)+(W38*$W$5)+(#REF!*#REF!)+(X38*$X$5)+(Z38*$Z$5)++(#REF!*#REF!)+(AA38*$AA$5)+(#REF!*#REF!)</f>
        <v>#REF!</v>
      </c>
    </row>
    <row r="39" spans="1:34" ht="15.75">
      <c r="A39" s="49">
        <v>241671</v>
      </c>
      <c r="B39" s="16"/>
      <c r="C39" s="150">
        <f>Normalization!C38</f>
        <v>-7.1511057112174487E-4</v>
      </c>
      <c r="D39" s="150">
        <f>Normalization!D38</f>
        <v>1.5501547497313315</v>
      </c>
      <c r="E39" s="150">
        <f>Normalization!E38</f>
        <v>1.9620462687152178</v>
      </c>
      <c r="F39" s="150">
        <f>Normalization!F38</f>
        <v>3.4683810640098502</v>
      </c>
      <c r="G39" s="150">
        <f>Normalization!G38</f>
        <v>1.5058922531012262</v>
      </c>
      <c r="H39" s="150">
        <f>Normalization!H38</f>
        <v>2.2589242873950459</v>
      </c>
      <c r="I39" s="308"/>
      <c r="J39" s="150">
        <f>Normalization!J38</f>
        <v>5.0758838455664543</v>
      </c>
      <c r="K39" s="150">
        <f>Normalization!K38</f>
        <v>0.3544935225622507</v>
      </c>
      <c r="L39" s="151"/>
      <c r="M39" s="150" t="e">
        <f>Normalization!#REF!</f>
        <v>#REF!</v>
      </c>
      <c r="N39" s="152"/>
      <c r="O39" s="150">
        <f>Normalization!M38</f>
        <v>2.0218826100637819</v>
      </c>
      <c r="P39" s="153"/>
      <c r="Q39" s="154" t="e">
        <f>Normalization!#REF!</f>
        <v>#REF!</v>
      </c>
      <c r="R39" s="153"/>
      <c r="S39" s="104">
        <f t="shared" ref="S39:S70" si="11">IF(C39&lt;$C$2,2,(IF(AND(C39&gt;=$C$2,C39&lt;=$C$1),1,0)))</f>
        <v>1</v>
      </c>
      <c r="T39" s="104">
        <f t="shared" ref="T39:T70" si="12">IF(D39&lt;$D$2,2,(IF(AND(D39&gt;=$D$2,D39&lt;=$D$1),1,0)))</f>
        <v>0</v>
      </c>
      <c r="U39" s="104">
        <f t="shared" ref="U39:U70" si="13">IF(E39&lt;$E$2,2,(IF(AND(E39&gt;=$E$2,E39&lt;=$E$1),1,0)))</f>
        <v>0</v>
      </c>
      <c r="V39" s="104">
        <f t="shared" ref="V39:V70" si="14">IF(F39&lt;$F$2,2,(IF(AND(F39&gt;=$F$2,F39&lt;=$F$1),1,0)))</f>
        <v>0</v>
      </c>
      <c r="W39" s="104">
        <f t="shared" ref="W39:W70" si="15">IF(G39&lt;$G$2,2,(IF(AND(G39&gt;=$G$2,G39&lt;=$G$1),1,0)))</f>
        <v>0</v>
      </c>
      <c r="X39" s="104">
        <f t="shared" ref="X39:X70" si="16">IF(H39&lt;$H$2,2,(IF(AND(H39&gt;=$H$2,H39&lt;=$H$1),1,0)))</f>
        <v>0</v>
      </c>
      <c r="Y39" s="98"/>
      <c r="Z39" s="104">
        <f t="shared" ref="Z39:Z70" si="17">IF(J39&lt;$J$2,2,(IF(AND(J39&gt;=$J$2,J39&lt;=$J$1),1,0)))</f>
        <v>0</v>
      </c>
      <c r="AA39" s="104">
        <f t="shared" ref="AA39:AA70" si="18">IF(K39&lt;$K$2,2,(IF(AND(K39&gt;=$K$2,K39&lt;=$K$1),1,0)))</f>
        <v>0</v>
      </c>
      <c r="AB39" s="170"/>
      <c r="AC39" s="104" t="e">
        <f t="shared" ref="AC39:AC70" si="19">IF(M39&lt;$M$2,2,(IF(AND(M39&gt;=$M$2,M39&lt;=$M$1),1,0)))</f>
        <v>#REF!</v>
      </c>
      <c r="AD39" s="170"/>
      <c r="AE39" s="104">
        <f t="shared" ref="AE39:AE70" si="20">IF(O39&lt;$M$2,2,(IF(AND(O39&gt;=$M$2,O39&lt;=$M$1),1,0)))</f>
        <v>0</v>
      </c>
      <c r="AG39" s="23">
        <f t="shared" ref="AG39:AG70" si="21">AVERAGE(S39:AA39)</f>
        <v>0.125</v>
      </c>
      <c r="AH39" s="23" t="e">
        <f>(S39*$S$5)+(T39*$T$5)+(U39*$U$5)+(V39*$V$5)+(W39*$W$5)+(#REF!*#REF!)+(X39*$X$5)+(Z39*$Z$5)++(#REF!*#REF!)+(AA39*$AA$5)+(#REF!*#REF!)</f>
        <v>#REF!</v>
      </c>
    </row>
    <row r="40" spans="1:34" ht="15.75">
      <c r="A40" s="49">
        <v>241701</v>
      </c>
      <c r="B40" s="16"/>
      <c r="C40" s="150">
        <f>Normalization!C39</f>
        <v>5.376958059924937E-2</v>
      </c>
      <c r="D40" s="150">
        <f>Normalization!D39</f>
        <v>1.637737276919089</v>
      </c>
      <c r="E40" s="150">
        <f>Normalization!E39</f>
        <v>2.0106094906388292</v>
      </c>
      <c r="F40" s="150">
        <f>Normalization!F39</f>
        <v>3.4287630635861643</v>
      </c>
      <c r="G40" s="150">
        <f>Normalization!G39</f>
        <v>1.302607117519986</v>
      </c>
      <c r="H40" s="150">
        <f>Normalization!H39</f>
        <v>2.2822335128468967</v>
      </c>
      <c r="I40" s="308"/>
      <c r="J40" s="150">
        <f>Normalization!J39</f>
        <v>4.9837363188829293</v>
      </c>
      <c r="K40" s="150">
        <f>Normalization!K39</f>
        <v>0.30186417138993415</v>
      </c>
      <c r="L40" s="151"/>
      <c r="M40" s="150" t="e">
        <f>Normalization!#REF!</f>
        <v>#REF!</v>
      </c>
      <c r="N40" s="152"/>
      <c r="O40" s="150">
        <f>Normalization!M39</f>
        <v>2.000165066547885</v>
      </c>
      <c r="P40" s="153"/>
      <c r="Q40" s="154" t="e">
        <f>Normalization!#REF!</f>
        <v>#REF!</v>
      </c>
      <c r="R40" s="153"/>
      <c r="S40" s="104">
        <f t="shared" si="11"/>
        <v>0</v>
      </c>
      <c r="T40" s="104">
        <f t="shared" si="12"/>
        <v>0</v>
      </c>
      <c r="U40" s="104">
        <f t="shared" si="13"/>
        <v>0</v>
      </c>
      <c r="V40" s="104">
        <f t="shared" si="14"/>
        <v>0</v>
      </c>
      <c r="W40" s="104">
        <f t="shared" si="15"/>
        <v>0</v>
      </c>
      <c r="X40" s="104">
        <f t="shared" si="16"/>
        <v>0</v>
      </c>
      <c r="Y40" s="98"/>
      <c r="Z40" s="104">
        <f t="shared" si="17"/>
        <v>0</v>
      </c>
      <c r="AA40" s="104">
        <f t="shared" si="18"/>
        <v>0</v>
      </c>
      <c r="AB40" s="170"/>
      <c r="AC40" s="104" t="e">
        <f t="shared" si="19"/>
        <v>#REF!</v>
      </c>
      <c r="AD40" s="170"/>
      <c r="AE40" s="104">
        <f t="shared" si="20"/>
        <v>0</v>
      </c>
      <c r="AG40" s="23">
        <f t="shared" si="21"/>
        <v>0</v>
      </c>
      <c r="AH40" s="23" t="e">
        <f>(S40*$S$5)+(T40*$T$5)+(U40*$U$5)+(V40*$V$5)+(W40*$W$5)+(#REF!*#REF!)+(X40*$X$5)+(Z40*$Z$5)++(#REF!*#REF!)+(AA40*$AA$5)+(#REF!*#REF!)</f>
        <v>#REF!</v>
      </c>
    </row>
    <row r="41" spans="1:34" ht="15.75">
      <c r="A41" s="49">
        <v>241732</v>
      </c>
      <c r="B41" s="16"/>
      <c r="C41" s="150">
        <f>Normalization!C40</f>
        <v>9.0108126226715324E-2</v>
      </c>
      <c r="D41" s="150">
        <f>Normalization!D40</f>
        <v>1.6845242064479082</v>
      </c>
      <c r="E41" s="150">
        <f>Normalization!E40</f>
        <v>2.0403988405905933</v>
      </c>
      <c r="F41" s="150">
        <f>Normalization!F40</f>
        <v>3.1766252065473726</v>
      </c>
      <c r="G41" s="150">
        <f>Normalization!G40</f>
        <v>1.0876690620309297</v>
      </c>
      <c r="H41" s="150">
        <f>Normalization!H40</f>
        <v>2.2334597858752647</v>
      </c>
      <c r="I41" s="308"/>
      <c r="J41" s="150">
        <f>Normalization!J40</f>
        <v>4.8296545728504174</v>
      </c>
      <c r="K41" s="150">
        <f>Normalization!K40</f>
        <v>0.27041060411152235</v>
      </c>
      <c r="L41" s="151"/>
      <c r="M41" s="150" t="e">
        <f>Normalization!#REF!</f>
        <v>#REF!</v>
      </c>
      <c r="N41" s="152"/>
      <c r="O41" s="150">
        <f>Normalization!M40</f>
        <v>1.9266063005850904</v>
      </c>
      <c r="P41" s="153"/>
      <c r="Q41" s="154" t="e">
        <f>Normalization!#REF!</f>
        <v>#REF!</v>
      </c>
      <c r="R41" s="153"/>
      <c r="S41" s="104">
        <f t="shared" si="11"/>
        <v>0</v>
      </c>
      <c r="T41" s="104">
        <f t="shared" si="12"/>
        <v>0</v>
      </c>
      <c r="U41" s="104">
        <f t="shared" si="13"/>
        <v>0</v>
      </c>
      <c r="V41" s="104">
        <f t="shared" si="14"/>
        <v>0</v>
      </c>
      <c r="W41" s="104">
        <f t="shared" si="15"/>
        <v>0</v>
      </c>
      <c r="X41" s="104">
        <f t="shared" si="16"/>
        <v>0</v>
      </c>
      <c r="Y41" s="98"/>
      <c r="Z41" s="104">
        <f t="shared" si="17"/>
        <v>0</v>
      </c>
      <c r="AA41" s="104">
        <f t="shared" si="18"/>
        <v>0</v>
      </c>
      <c r="AB41" s="170"/>
      <c r="AC41" s="104" t="e">
        <f t="shared" si="19"/>
        <v>#REF!</v>
      </c>
      <c r="AD41" s="170"/>
      <c r="AE41" s="104">
        <f t="shared" si="20"/>
        <v>0</v>
      </c>
      <c r="AG41" s="23">
        <f t="shared" si="21"/>
        <v>0</v>
      </c>
      <c r="AH41" s="23" t="e">
        <f>(S41*$S$5)+(T41*$T$5)+(U41*$U$5)+(V41*$V$5)+(W41*$W$5)+(#REF!*#REF!)+(X41*$X$5)+(Z41*$Z$5)++(#REF!*#REF!)+(AA41*$AA$5)+(#REF!*#REF!)</f>
        <v>#REF!</v>
      </c>
    </row>
    <row r="42" spans="1:34" s="27" customFormat="1" ht="15.75">
      <c r="A42" s="49">
        <v>241762</v>
      </c>
      <c r="B42" s="29"/>
      <c r="C42" s="155">
        <f>Normalization!C41</f>
        <v>9.0880615866221121E-2</v>
      </c>
      <c r="D42" s="155">
        <f>Normalization!D41</f>
        <v>1.6842196563521712</v>
      </c>
      <c r="E42" s="155">
        <f>Normalization!E41</f>
        <v>2.0401519149518044</v>
      </c>
      <c r="F42" s="155">
        <f>Normalization!F41</f>
        <v>2.8485180161548791</v>
      </c>
      <c r="G42" s="155">
        <f>Normalization!G41</f>
        <v>0.89170929955166311</v>
      </c>
      <c r="H42" s="155">
        <f>Normalization!H41</f>
        <v>2.1412138143281454</v>
      </c>
      <c r="I42" s="309"/>
      <c r="J42" s="155">
        <f>Normalization!J41</f>
        <v>4.6599790715904605</v>
      </c>
      <c r="K42" s="155">
        <f>Normalization!K41</f>
        <v>0.26912406629045693</v>
      </c>
      <c r="L42" s="156"/>
      <c r="M42" s="155" t="e">
        <f>Normalization!#REF!</f>
        <v>#REF!</v>
      </c>
      <c r="N42" s="157"/>
      <c r="O42" s="150">
        <f>Normalization!M41</f>
        <v>1.8282245568857254</v>
      </c>
      <c r="P42" s="158"/>
      <c r="Q42" s="159" t="e">
        <f>Normalization!#REF!</f>
        <v>#REF!</v>
      </c>
      <c r="R42" s="158"/>
      <c r="S42" s="188">
        <f t="shared" si="11"/>
        <v>0</v>
      </c>
      <c r="T42" s="188">
        <f t="shared" si="12"/>
        <v>0</v>
      </c>
      <c r="U42" s="188">
        <f t="shared" si="13"/>
        <v>0</v>
      </c>
      <c r="V42" s="188">
        <f t="shared" si="14"/>
        <v>0</v>
      </c>
      <c r="W42" s="188">
        <f t="shared" si="15"/>
        <v>0</v>
      </c>
      <c r="X42" s="188">
        <f t="shared" si="16"/>
        <v>0</v>
      </c>
      <c r="Y42" s="232"/>
      <c r="Z42" s="188">
        <f t="shared" si="17"/>
        <v>0</v>
      </c>
      <c r="AA42" s="188">
        <f t="shared" si="18"/>
        <v>0</v>
      </c>
      <c r="AB42" s="173"/>
      <c r="AC42" s="188" t="e">
        <f t="shared" si="19"/>
        <v>#REF!</v>
      </c>
      <c r="AD42" s="173"/>
      <c r="AE42" s="188">
        <f t="shared" si="20"/>
        <v>0</v>
      </c>
      <c r="AF42" s="28"/>
      <c r="AG42" s="30">
        <f t="shared" si="21"/>
        <v>0</v>
      </c>
      <c r="AH42" s="30" t="e">
        <f>(S42*$S$5)+(T42*$T$5)+(U42*$U$5)+(V42*$V$5)+(W42*$W$5)+(#REF!*#REF!)+(X42*$X$5)+(Z42*$Z$5)++(#REF!*#REF!)+(AA42*$AA$5)+(#REF!*#REF!)</f>
        <v>#REF!</v>
      </c>
    </row>
    <row r="43" spans="1:34" ht="15.75">
      <c r="A43" s="46">
        <v>241793</v>
      </c>
      <c r="B43" s="16"/>
      <c r="C43" s="150">
        <f>Normalization!C42</f>
        <v>7.353426203955217E-2</v>
      </c>
      <c r="D43" s="150">
        <f>Normalization!D42</f>
        <v>1.6482141069692642</v>
      </c>
      <c r="E43" s="150">
        <f>Normalization!E42</f>
        <v>2.0198678359721298</v>
      </c>
      <c r="F43" s="150">
        <f>Normalization!F42</f>
        <v>2.6306922074976735</v>
      </c>
      <c r="G43" s="150">
        <f>Normalization!G42</f>
        <v>0.74855844400524774</v>
      </c>
      <c r="H43" s="150">
        <f>Normalization!H42</f>
        <v>2.0477110648170469</v>
      </c>
      <c r="I43" s="308"/>
      <c r="J43" s="150">
        <f>Normalization!J42</f>
        <v>4.515807013081079</v>
      </c>
      <c r="K43" s="150">
        <f>Normalization!K42</f>
        <v>0.30237236522351224</v>
      </c>
      <c r="L43" s="151"/>
      <c r="M43" s="150" t="e">
        <f>Normalization!#REF!</f>
        <v>#REF!</v>
      </c>
      <c r="N43" s="152"/>
      <c r="O43" s="150">
        <f>Normalization!M42</f>
        <v>1.7483446624506884</v>
      </c>
      <c r="P43" s="153"/>
      <c r="Q43" s="154" t="e">
        <f>Normalization!#REF!</f>
        <v>#REF!</v>
      </c>
      <c r="R43" s="153"/>
      <c r="S43" s="104">
        <f t="shared" si="11"/>
        <v>0</v>
      </c>
      <c r="T43" s="104">
        <f t="shared" si="12"/>
        <v>0</v>
      </c>
      <c r="U43" s="104">
        <f t="shared" si="13"/>
        <v>0</v>
      </c>
      <c r="V43" s="104">
        <f t="shared" si="14"/>
        <v>0</v>
      </c>
      <c r="W43" s="104">
        <f t="shared" si="15"/>
        <v>0</v>
      </c>
      <c r="X43" s="104">
        <f t="shared" si="16"/>
        <v>0</v>
      </c>
      <c r="Y43" s="98"/>
      <c r="Z43" s="104">
        <f t="shared" si="17"/>
        <v>0</v>
      </c>
      <c r="AA43" s="104">
        <f t="shared" si="18"/>
        <v>0</v>
      </c>
      <c r="AB43" s="170"/>
      <c r="AC43" s="104" t="e">
        <f t="shared" si="19"/>
        <v>#REF!</v>
      </c>
      <c r="AD43" s="170"/>
      <c r="AE43" s="104">
        <f t="shared" si="20"/>
        <v>0</v>
      </c>
      <c r="AG43" s="23">
        <f t="shared" si="21"/>
        <v>0</v>
      </c>
      <c r="AH43" s="23" t="e">
        <f>(S43*$S$5)+(T43*$T$5)+(U43*$U$5)+(V43*$V$5)+(W43*$W$5)+(#REF!*#REF!)+(X43*$X$5)+(Z43*$Z$5)++(#REF!*#REF!)+(AA43*$AA$5)+(#REF!*#REF!)</f>
        <v>#REF!</v>
      </c>
    </row>
    <row r="44" spans="1:34" ht="15.75">
      <c r="A44" s="49">
        <v>241824</v>
      </c>
      <c r="B44" s="16"/>
      <c r="C44" s="150">
        <f>Normalization!C43</f>
        <v>5.4274426827236912E-2</v>
      </c>
      <c r="D44" s="150">
        <f>Normalization!D43</f>
        <v>1.5904880901222602</v>
      </c>
      <c r="E44" s="150">
        <f>Normalization!E43</f>
        <v>1.9912995325665246</v>
      </c>
      <c r="F44" s="150">
        <f>Normalization!F43</f>
        <v>2.4955460213134848</v>
      </c>
      <c r="G44" s="150">
        <f>Normalization!G43</f>
        <v>0.66696988412978953</v>
      </c>
      <c r="H44" s="150">
        <f>Normalization!H43</f>
        <v>1.984199569486037</v>
      </c>
      <c r="I44" s="308"/>
      <c r="J44" s="150">
        <f>Normalization!J43</f>
        <v>4.4113700017171933</v>
      </c>
      <c r="K44" s="150">
        <f>Normalization!K43</f>
        <v>0.36276432391608837</v>
      </c>
      <c r="L44" s="151"/>
      <c r="M44" s="150" t="e">
        <f>Normalization!#REF!</f>
        <v>#REF!</v>
      </c>
      <c r="N44" s="152"/>
      <c r="O44" s="150">
        <f>Normalization!M43</f>
        <v>1.6946139812598269</v>
      </c>
      <c r="P44" s="153"/>
      <c r="Q44" s="154" t="e">
        <f>Normalization!#REF!</f>
        <v>#REF!</v>
      </c>
      <c r="R44" s="153"/>
      <c r="S44" s="104">
        <f t="shared" si="11"/>
        <v>0</v>
      </c>
      <c r="T44" s="104">
        <f t="shared" si="12"/>
        <v>0</v>
      </c>
      <c r="U44" s="104">
        <f t="shared" si="13"/>
        <v>0</v>
      </c>
      <c r="V44" s="104">
        <f t="shared" si="14"/>
        <v>0</v>
      </c>
      <c r="W44" s="104">
        <f t="shared" si="15"/>
        <v>0</v>
      </c>
      <c r="X44" s="104">
        <f t="shared" si="16"/>
        <v>0</v>
      </c>
      <c r="Y44" s="98"/>
      <c r="Z44" s="104">
        <f t="shared" si="17"/>
        <v>0</v>
      </c>
      <c r="AA44" s="104">
        <f t="shared" si="18"/>
        <v>0</v>
      </c>
      <c r="AB44" s="170"/>
      <c r="AC44" s="104" t="e">
        <f t="shared" si="19"/>
        <v>#REF!</v>
      </c>
      <c r="AD44" s="170"/>
      <c r="AE44" s="104">
        <f t="shared" si="20"/>
        <v>0</v>
      </c>
      <c r="AG44" s="23">
        <f t="shared" si="21"/>
        <v>0</v>
      </c>
      <c r="AH44" s="23" t="e">
        <f>(S44*$S$5)+(T44*$T$5)+(U44*$U$5)+(V44*$V$5)+(W44*$W$5)+(#REF!*#REF!)+(X44*$X$5)+(Z44*$Z$5)++(#REF!*#REF!)+(AA44*$AA$5)+(#REF!*#REF!)</f>
        <v>#REF!</v>
      </c>
    </row>
    <row r="45" spans="1:34" ht="15.75">
      <c r="A45" s="49">
        <v>241852</v>
      </c>
      <c r="B45" s="16"/>
      <c r="C45" s="150">
        <f>Normalization!C44</f>
        <v>5.1186251910984415E-2</v>
      </c>
      <c r="D45" s="150">
        <f>Normalization!D44</f>
        <v>1.5142470276334634</v>
      </c>
      <c r="E45" s="150">
        <f>Normalization!E44</f>
        <v>1.9506642133329186</v>
      </c>
      <c r="F45" s="150">
        <f>Normalization!F44</f>
        <v>2.4801385464496284</v>
      </c>
      <c r="G45" s="150">
        <f>Normalization!G44</f>
        <v>0.62572999124264472</v>
      </c>
      <c r="H45" s="150">
        <f>Normalization!H44</f>
        <v>1.9445791846342144</v>
      </c>
      <c r="I45" s="308"/>
      <c r="J45" s="150">
        <f>Normalization!J44</f>
        <v>4.3275265591965635</v>
      </c>
      <c r="K45" s="150">
        <f>Normalization!K44</f>
        <v>0.43366598490711433</v>
      </c>
      <c r="L45" s="151"/>
      <c r="M45" s="150" t="e">
        <f>Normalization!#REF!</f>
        <v>#REF!</v>
      </c>
      <c r="N45" s="152"/>
      <c r="O45" s="150">
        <f>Normalization!M44</f>
        <v>1.6659672199134414</v>
      </c>
      <c r="P45" s="153"/>
      <c r="Q45" s="154" t="e">
        <f>Normalization!#REF!</f>
        <v>#REF!</v>
      </c>
      <c r="R45" s="153"/>
      <c r="S45" s="104">
        <f t="shared" si="11"/>
        <v>0</v>
      </c>
      <c r="T45" s="104">
        <f t="shared" si="12"/>
        <v>0</v>
      </c>
      <c r="U45" s="104">
        <f t="shared" si="13"/>
        <v>0</v>
      </c>
      <c r="V45" s="104">
        <f t="shared" si="14"/>
        <v>0</v>
      </c>
      <c r="W45" s="104">
        <f t="shared" si="15"/>
        <v>0</v>
      </c>
      <c r="X45" s="104">
        <f t="shared" si="16"/>
        <v>0</v>
      </c>
      <c r="Y45" s="98"/>
      <c r="Z45" s="104">
        <f t="shared" si="17"/>
        <v>0</v>
      </c>
      <c r="AA45" s="104">
        <f t="shared" si="18"/>
        <v>0</v>
      </c>
      <c r="AB45" s="170"/>
      <c r="AC45" s="104" t="e">
        <f t="shared" si="19"/>
        <v>#REF!</v>
      </c>
      <c r="AD45" s="170"/>
      <c r="AE45" s="104">
        <f t="shared" si="20"/>
        <v>0</v>
      </c>
      <c r="AG45" s="23">
        <f t="shared" si="21"/>
        <v>0</v>
      </c>
      <c r="AH45" s="23" t="e">
        <f>(S45*$S$5)+(T45*$T$5)+(U45*$U$5)+(V45*$V$5)+(W45*$W$5)+(#REF!*#REF!)+(X45*$X$5)+(Z45*$Z$5)++(#REF!*#REF!)+(AA45*$AA$5)+(#REF!*#REF!)</f>
        <v>#REF!</v>
      </c>
    </row>
    <row r="46" spans="1:34" ht="15.75">
      <c r="A46" s="49">
        <v>241883</v>
      </c>
      <c r="B46" s="16"/>
      <c r="C46" s="150">
        <f>Normalization!C45</f>
        <v>5.985548608372631E-2</v>
      </c>
      <c r="D46" s="150">
        <f>Normalization!D45</f>
        <v>1.4299498016225025</v>
      </c>
      <c r="E46" s="150">
        <f>Normalization!E45</f>
        <v>1.878996605098374</v>
      </c>
      <c r="F46" s="150">
        <f>Normalization!F45</f>
        <v>2.5671263898173846</v>
      </c>
      <c r="G46" s="150">
        <f>Normalization!G45</f>
        <v>0.59027020047714251</v>
      </c>
      <c r="H46" s="150">
        <f>Normalization!H45</f>
        <v>1.8857739834314324</v>
      </c>
      <c r="I46" s="308"/>
      <c r="J46" s="150">
        <f>Normalization!J45</f>
        <v>4.2390205014444309</v>
      </c>
      <c r="K46" s="150">
        <f>Normalization!K45</f>
        <v>0.49682186177563159</v>
      </c>
      <c r="L46" s="151"/>
      <c r="M46" s="150" t="e">
        <f>Normalization!#REF!</f>
        <v>#REF!</v>
      </c>
      <c r="N46" s="152"/>
      <c r="O46" s="150">
        <f>Normalization!M45</f>
        <v>1.643476853718828</v>
      </c>
      <c r="P46" s="153"/>
      <c r="Q46" s="154" t="e">
        <f>Normalization!#REF!</f>
        <v>#REF!</v>
      </c>
      <c r="R46" s="153"/>
      <c r="S46" s="104">
        <f t="shared" si="11"/>
        <v>0</v>
      </c>
      <c r="T46" s="104">
        <f t="shared" si="12"/>
        <v>0</v>
      </c>
      <c r="U46" s="104">
        <f t="shared" si="13"/>
        <v>0</v>
      </c>
      <c r="V46" s="104">
        <f t="shared" si="14"/>
        <v>0</v>
      </c>
      <c r="W46" s="104">
        <f t="shared" si="15"/>
        <v>0</v>
      </c>
      <c r="X46" s="104">
        <f t="shared" si="16"/>
        <v>0</v>
      </c>
      <c r="Y46" s="98"/>
      <c r="Z46" s="104">
        <f t="shared" si="17"/>
        <v>0</v>
      </c>
      <c r="AA46" s="104">
        <f t="shared" si="18"/>
        <v>0</v>
      </c>
      <c r="AB46" s="170"/>
      <c r="AC46" s="104" t="e">
        <f t="shared" si="19"/>
        <v>#REF!</v>
      </c>
      <c r="AD46" s="170"/>
      <c r="AE46" s="104">
        <f t="shared" si="20"/>
        <v>0</v>
      </c>
      <c r="AG46" s="23">
        <f t="shared" si="21"/>
        <v>0</v>
      </c>
      <c r="AH46" s="23" t="e">
        <f>(S46*$S$5)+(T46*$T$5)+(U46*$U$5)+(V46*$V$5)+(W46*$W$5)+(#REF!*#REF!)+(X46*$X$5)+(Z46*$Z$5)++(#REF!*#REF!)+(AA46*$AA$5)+(#REF!*#REF!)</f>
        <v>#REF!</v>
      </c>
    </row>
    <row r="47" spans="1:34" ht="15.75">
      <c r="A47" s="49">
        <v>241913</v>
      </c>
      <c r="B47" s="16"/>
      <c r="C47" s="150">
        <f>Normalization!C46</f>
        <v>6.8353889733770837E-2</v>
      </c>
      <c r="D47" s="150">
        <f>Normalization!D46</f>
        <v>1.3497063519525039</v>
      </c>
      <c r="E47" s="150">
        <f>Normalization!E46</f>
        <v>1.7777287118674476</v>
      </c>
      <c r="F47" s="150">
        <f>Normalization!F46</f>
        <v>2.6414644650502423</v>
      </c>
      <c r="G47" s="150">
        <f>Normalization!G46</f>
        <v>0.53571272390693125</v>
      </c>
      <c r="H47" s="150">
        <f>Normalization!H46</f>
        <v>1.7662291302167814</v>
      </c>
      <c r="I47" s="308"/>
      <c r="J47" s="150">
        <f>Normalization!J46</f>
        <v>4.1408660290169461</v>
      </c>
      <c r="K47" s="150">
        <f>Normalization!K46</f>
        <v>0.54331259114529318</v>
      </c>
      <c r="L47" s="151"/>
      <c r="M47" s="150" t="e">
        <f>Normalization!#REF!</f>
        <v>#REF!</v>
      </c>
      <c r="N47" s="152"/>
      <c r="O47" s="150">
        <f>Normalization!M46</f>
        <v>1.6029217366112394</v>
      </c>
      <c r="P47" s="153"/>
      <c r="Q47" s="154" t="e">
        <f>Normalization!#REF!</f>
        <v>#REF!</v>
      </c>
      <c r="R47" s="153"/>
      <c r="S47" s="104">
        <f t="shared" si="11"/>
        <v>0</v>
      </c>
      <c r="T47" s="104">
        <f t="shared" si="12"/>
        <v>0</v>
      </c>
      <c r="U47" s="104">
        <f t="shared" si="13"/>
        <v>0</v>
      </c>
      <c r="V47" s="104">
        <f t="shared" si="14"/>
        <v>0</v>
      </c>
      <c r="W47" s="104">
        <f t="shared" si="15"/>
        <v>0</v>
      </c>
      <c r="X47" s="104">
        <f t="shared" si="16"/>
        <v>0</v>
      </c>
      <c r="Y47" s="98"/>
      <c r="Z47" s="104">
        <f t="shared" si="17"/>
        <v>0</v>
      </c>
      <c r="AA47" s="104">
        <f t="shared" si="18"/>
        <v>0</v>
      </c>
      <c r="AB47" s="170"/>
      <c r="AC47" s="104" t="e">
        <f t="shared" si="19"/>
        <v>#REF!</v>
      </c>
      <c r="AD47" s="170"/>
      <c r="AE47" s="104">
        <f t="shared" si="20"/>
        <v>0</v>
      </c>
      <c r="AG47" s="23">
        <f t="shared" si="21"/>
        <v>0</v>
      </c>
      <c r="AH47" s="23" t="e">
        <f>(S47*$S$5)+(T47*$T$5)+(U47*$U$5)+(V47*$V$5)+(W47*$W$5)+(#REF!*#REF!)+(X47*$X$5)+(Z47*$Z$5)++(#REF!*#REF!)+(AA47*$AA$5)+(#REF!*#REF!)</f>
        <v>#REF!</v>
      </c>
    </row>
    <row r="48" spans="1:34" ht="15.75">
      <c r="A48" s="49">
        <v>241944</v>
      </c>
      <c r="B48" s="16"/>
      <c r="C48" s="150">
        <f>Normalization!C47</f>
        <v>6.8331155335808358E-2</v>
      </c>
      <c r="D48" s="150">
        <f>Normalization!D47</f>
        <v>1.2644554556779886</v>
      </c>
      <c r="E48" s="150">
        <f>Normalization!E47</f>
        <v>1.6432061707823105</v>
      </c>
      <c r="F48" s="150">
        <f>Normalization!F47</f>
        <v>2.6910529507591865</v>
      </c>
      <c r="G48" s="150">
        <f>Normalization!G47</f>
        <v>0.45593863850965644</v>
      </c>
      <c r="H48" s="150">
        <f>Normalization!H47</f>
        <v>1.5854521386255027</v>
      </c>
      <c r="I48" s="308"/>
      <c r="J48" s="150">
        <f>Normalization!J47</f>
        <v>3.9933065087491748</v>
      </c>
      <c r="K48" s="150">
        <f>Normalization!K47</f>
        <v>0.57196496240321149</v>
      </c>
      <c r="L48" s="151"/>
      <c r="M48" s="150" t="e">
        <f>Normalization!#REF!</f>
        <v>#REF!</v>
      </c>
      <c r="N48" s="152"/>
      <c r="O48" s="150">
        <f>Normalization!M47</f>
        <v>1.534213497605355</v>
      </c>
      <c r="P48" s="153"/>
      <c r="Q48" s="154" t="e">
        <f>Normalization!#REF!</f>
        <v>#REF!</v>
      </c>
      <c r="R48" s="153"/>
      <c r="S48" s="104">
        <f t="shared" si="11"/>
        <v>0</v>
      </c>
      <c r="T48" s="104">
        <f t="shared" si="12"/>
        <v>0</v>
      </c>
      <c r="U48" s="104">
        <f t="shared" si="13"/>
        <v>0</v>
      </c>
      <c r="V48" s="104">
        <f t="shared" si="14"/>
        <v>0</v>
      </c>
      <c r="W48" s="104">
        <f t="shared" si="15"/>
        <v>0</v>
      </c>
      <c r="X48" s="104">
        <f t="shared" si="16"/>
        <v>0</v>
      </c>
      <c r="Y48" s="98"/>
      <c r="Z48" s="104">
        <f t="shared" si="17"/>
        <v>0</v>
      </c>
      <c r="AA48" s="104">
        <f t="shared" si="18"/>
        <v>0</v>
      </c>
      <c r="AB48" s="170"/>
      <c r="AC48" s="104" t="e">
        <f t="shared" si="19"/>
        <v>#REF!</v>
      </c>
      <c r="AD48" s="170"/>
      <c r="AE48" s="104">
        <f t="shared" si="20"/>
        <v>0</v>
      </c>
      <c r="AG48" s="23">
        <f t="shared" si="21"/>
        <v>0</v>
      </c>
      <c r="AH48" s="23" t="e">
        <f>(S48*$S$5)+(T48*$T$5)+(U48*$U$5)+(V48*$V$5)+(W48*$W$5)+(#REF!*#REF!)+(X48*$X$5)+(Z48*$Z$5)++(#REF!*#REF!)+(AA48*$AA$5)+(#REF!*#REF!)</f>
        <v>#REF!</v>
      </c>
    </row>
    <row r="49" spans="1:34" ht="15.75">
      <c r="A49" s="49">
        <v>241974</v>
      </c>
      <c r="B49" s="16"/>
      <c r="C49" s="150">
        <f>Normalization!C48</f>
        <v>6.4123440351467553E-2</v>
      </c>
      <c r="D49" s="150">
        <f>Normalization!D48</f>
        <v>1.1759544424382722</v>
      </c>
      <c r="E49" s="150">
        <f>Normalization!E48</f>
        <v>1.4665561676045076</v>
      </c>
      <c r="F49" s="150">
        <f>Normalization!F48</f>
        <v>2.6583917070416025</v>
      </c>
      <c r="G49" s="150">
        <f>Normalization!G48</f>
        <v>0.34841466929715376</v>
      </c>
      <c r="H49" s="150">
        <f>Normalization!H48</f>
        <v>1.3633506161207274</v>
      </c>
      <c r="I49" s="308"/>
      <c r="J49" s="150">
        <f>Normalization!J48</f>
        <v>3.7712421024473377</v>
      </c>
      <c r="K49" s="150">
        <f>Normalization!K48</f>
        <v>0.58487813436629676</v>
      </c>
      <c r="L49" s="151"/>
      <c r="M49" s="150" t="e">
        <f>Normalization!#REF!</f>
        <v>#REF!</v>
      </c>
      <c r="N49" s="152"/>
      <c r="O49" s="150">
        <f>Normalization!M48</f>
        <v>1.4291139099584209</v>
      </c>
      <c r="P49" s="153"/>
      <c r="Q49" s="154" t="e">
        <f>Normalization!#REF!</f>
        <v>#REF!</v>
      </c>
      <c r="R49" s="153"/>
      <c r="S49" s="104">
        <f t="shared" si="11"/>
        <v>0</v>
      </c>
      <c r="T49" s="104">
        <f t="shared" si="12"/>
        <v>0</v>
      </c>
      <c r="U49" s="104">
        <f t="shared" si="13"/>
        <v>0</v>
      </c>
      <c r="V49" s="104">
        <f t="shared" si="14"/>
        <v>0</v>
      </c>
      <c r="W49" s="104">
        <f t="shared" si="15"/>
        <v>0</v>
      </c>
      <c r="X49" s="104">
        <f t="shared" si="16"/>
        <v>0</v>
      </c>
      <c r="Y49" s="98"/>
      <c r="Z49" s="104">
        <f t="shared" si="17"/>
        <v>0</v>
      </c>
      <c r="AA49" s="104">
        <f t="shared" si="18"/>
        <v>0</v>
      </c>
      <c r="AB49" s="170"/>
      <c r="AC49" s="104" t="e">
        <f t="shared" si="19"/>
        <v>#REF!</v>
      </c>
      <c r="AD49" s="170"/>
      <c r="AE49" s="104">
        <f t="shared" si="20"/>
        <v>0</v>
      </c>
      <c r="AG49" s="23">
        <f t="shared" si="21"/>
        <v>0</v>
      </c>
      <c r="AH49" s="23" t="e">
        <f>(S49*$S$5)+(T49*$T$5)+(U49*$U$5)+(V49*$V$5)+(W49*$W$5)+(#REF!*#REF!)+(X49*$X$5)+(Z49*$Z$5)++(#REF!*#REF!)+(AA49*$AA$5)+(#REF!*#REF!)</f>
        <v>#REF!</v>
      </c>
    </row>
    <row r="50" spans="1:34" ht="15.75">
      <c r="A50" s="49">
        <v>242005</v>
      </c>
      <c r="B50" s="16"/>
      <c r="C50" s="150">
        <f>Normalization!C49</f>
        <v>6.2901500533874236E-2</v>
      </c>
      <c r="D50" s="150">
        <f>Normalization!D49</f>
        <v>1.0740231913553784</v>
      </c>
      <c r="E50" s="150">
        <f>Normalization!E49</f>
        <v>1.2237159799438555</v>
      </c>
      <c r="F50" s="150">
        <f>Normalization!F49</f>
        <v>2.4134040287077241</v>
      </c>
      <c r="G50" s="150">
        <f>Normalization!G49</f>
        <v>0.2073610174308089</v>
      </c>
      <c r="H50" s="150">
        <f>Normalization!H49</f>
        <v>1.1064345803524902</v>
      </c>
      <c r="I50" s="308"/>
      <c r="J50" s="150">
        <f>Normalization!J49</f>
        <v>3.461801396680662</v>
      </c>
      <c r="K50" s="150">
        <f>Normalization!K49</f>
        <v>0.58414776766704224</v>
      </c>
      <c r="L50" s="151"/>
      <c r="M50" s="150" t="e">
        <f>Normalization!#REF!</f>
        <v>#REF!</v>
      </c>
      <c r="N50" s="152"/>
      <c r="O50" s="150">
        <f>Normalization!M49</f>
        <v>1.2667236828339796</v>
      </c>
      <c r="P50" s="153"/>
      <c r="Q50" s="154" t="e">
        <f>Normalization!#REF!</f>
        <v>#REF!</v>
      </c>
      <c r="R50" s="153"/>
      <c r="S50" s="104">
        <f t="shared" si="11"/>
        <v>0</v>
      </c>
      <c r="T50" s="104">
        <f t="shared" si="12"/>
        <v>0</v>
      </c>
      <c r="U50" s="104">
        <f t="shared" si="13"/>
        <v>0</v>
      </c>
      <c r="V50" s="104">
        <f t="shared" si="14"/>
        <v>0</v>
      </c>
      <c r="W50" s="104">
        <f t="shared" si="15"/>
        <v>0</v>
      </c>
      <c r="X50" s="104">
        <f t="shared" si="16"/>
        <v>0</v>
      </c>
      <c r="Y50" s="98"/>
      <c r="Z50" s="104">
        <f t="shared" si="17"/>
        <v>0</v>
      </c>
      <c r="AA50" s="104">
        <f t="shared" si="18"/>
        <v>0</v>
      </c>
      <c r="AB50" s="170"/>
      <c r="AC50" s="104" t="e">
        <f t="shared" si="19"/>
        <v>#REF!</v>
      </c>
      <c r="AD50" s="170"/>
      <c r="AE50" s="104">
        <f t="shared" si="20"/>
        <v>0</v>
      </c>
      <c r="AG50" s="23">
        <f t="shared" si="21"/>
        <v>0</v>
      </c>
      <c r="AH50" s="23" t="e">
        <f>(S50*$S$5)+(T50*$T$5)+(U50*$U$5)+(V50*$V$5)+(W50*$W$5)+(#REF!*#REF!)+(X50*$X$5)+(Z50*$Z$5)++(#REF!*#REF!)+(AA50*$AA$5)+(#REF!*#REF!)</f>
        <v>#REF!</v>
      </c>
    </row>
    <row r="51" spans="1:34" ht="15.75">
      <c r="A51" s="49">
        <v>242036</v>
      </c>
      <c r="B51" s="16"/>
      <c r="C51" s="150">
        <f>Normalization!C50</f>
        <v>7.7868954123241713E-2</v>
      </c>
      <c r="D51" s="150">
        <f>Normalization!D50</f>
        <v>0.93595030539338775</v>
      </c>
      <c r="E51" s="150">
        <f>Normalization!E50</f>
        <v>0.92618664001978734</v>
      </c>
      <c r="F51" s="150">
        <f>Normalization!F50</f>
        <v>2.0165020841927044</v>
      </c>
      <c r="G51" s="150">
        <f>Normalization!G50</f>
        <v>3.1779906427329682E-2</v>
      </c>
      <c r="H51" s="150">
        <f>Normalization!H50</f>
        <v>0.82840046059666772</v>
      </c>
      <c r="I51" s="308"/>
      <c r="J51" s="150">
        <f>Normalization!J50</f>
        <v>3.0016656822874705</v>
      </c>
      <c r="K51" s="150">
        <f>Normalization!K50</f>
        <v>0.56615549078210414</v>
      </c>
      <c r="L51" s="151"/>
      <c r="M51" s="150" t="e">
        <f>Normalization!#REF!</f>
        <v>#REF!</v>
      </c>
      <c r="N51" s="152"/>
      <c r="O51" s="150">
        <f>Normalization!M50</f>
        <v>1.0480636904778369</v>
      </c>
      <c r="P51" s="153"/>
      <c r="Q51" s="154" t="e">
        <f>Normalization!#REF!</f>
        <v>#REF!</v>
      </c>
      <c r="R51" s="153"/>
      <c r="S51" s="104">
        <f t="shared" si="11"/>
        <v>0</v>
      </c>
      <c r="T51" s="104">
        <f t="shared" si="12"/>
        <v>0</v>
      </c>
      <c r="U51" s="104">
        <f t="shared" si="13"/>
        <v>0</v>
      </c>
      <c r="V51" s="104">
        <f t="shared" si="14"/>
        <v>0</v>
      </c>
      <c r="W51" s="104">
        <f t="shared" si="15"/>
        <v>0</v>
      </c>
      <c r="X51" s="104">
        <f t="shared" si="16"/>
        <v>0</v>
      </c>
      <c r="Y51" s="98"/>
      <c r="Z51" s="104">
        <f t="shared" si="17"/>
        <v>0</v>
      </c>
      <c r="AA51" s="104">
        <f t="shared" si="18"/>
        <v>0</v>
      </c>
      <c r="AB51" s="170"/>
      <c r="AC51" s="104" t="e">
        <f t="shared" si="19"/>
        <v>#REF!</v>
      </c>
      <c r="AD51" s="170"/>
      <c r="AE51" s="104">
        <f t="shared" si="20"/>
        <v>0</v>
      </c>
      <c r="AG51" s="23">
        <f t="shared" si="21"/>
        <v>0</v>
      </c>
      <c r="AH51" s="23" t="e">
        <f>(S51*$S$5)+(T51*$T$5)+(U51*$U$5)+(V51*$V$5)+(W51*$W$5)+(#REF!*#REF!)+(X51*$X$5)+(Z51*$Z$5)++(#REF!*#REF!)+(AA51*$AA$5)+(#REF!*#REF!)</f>
        <v>#REF!</v>
      </c>
    </row>
    <row r="52" spans="1:34" ht="15.75">
      <c r="A52" s="49">
        <v>242066</v>
      </c>
      <c r="B52" s="16"/>
      <c r="C52" s="150">
        <f>Normalization!C51</f>
        <v>0.11569340258079105</v>
      </c>
      <c r="D52" s="150">
        <f>Normalization!D51</f>
        <v>0.74295125141441709</v>
      </c>
      <c r="E52" s="150">
        <f>Normalization!E51</f>
        <v>0.5761107672410769</v>
      </c>
      <c r="F52" s="150">
        <f>Normalization!F51</f>
        <v>1.4304609574231508</v>
      </c>
      <c r="G52" s="150">
        <f>Normalization!G51</f>
        <v>-0.19005315543037871</v>
      </c>
      <c r="H52" s="150">
        <f>Normalization!H51</f>
        <v>0.52550905345820964</v>
      </c>
      <c r="I52" s="308"/>
      <c r="J52" s="150">
        <f>Normalization!J51</f>
        <v>2.3141037023910109</v>
      </c>
      <c r="K52" s="150">
        <f>Normalization!K51</f>
        <v>0.51836027172915389</v>
      </c>
      <c r="L52" s="151"/>
      <c r="M52" s="150" t="e">
        <f>Normalization!#REF!</f>
        <v>#REF!</v>
      </c>
      <c r="N52" s="152"/>
      <c r="O52" s="150">
        <f>Normalization!M51</f>
        <v>0.75414203135092905</v>
      </c>
      <c r="P52" s="153"/>
      <c r="Q52" s="154" t="e">
        <f>Normalization!#REF!</f>
        <v>#REF!</v>
      </c>
      <c r="R52" s="153"/>
      <c r="S52" s="104">
        <f t="shared" si="11"/>
        <v>0</v>
      </c>
      <c r="T52" s="104">
        <f t="shared" si="12"/>
        <v>0</v>
      </c>
      <c r="U52" s="104">
        <f t="shared" si="13"/>
        <v>0</v>
      </c>
      <c r="V52" s="104">
        <f t="shared" si="14"/>
        <v>0</v>
      </c>
      <c r="W52" s="104">
        <f t="shared" si="15"/>
        <v>1</v>
      </c>
      <c r="X52" s="104">
        <f t="shared" si="16"/>
        <v>0</v>
      </c>
      <c r="Y52" s="98"/>
      <c r="Z52" s="104">
        <f t="shared" si="17"/>
        <v>0</v>
      </c>
      <c r="AA52" s="104">
        <f t="shared" si="18"/>
        <v>0</v>
      </c>
      <c r="AB52" s="170"/>
      <c r="AC52" s="104" t="e">
        <f t="shared" si="19"/>
        <v>#REF!</v>
      </c>
      <c r="AD52" s="170"/>
      <c r="AE52" s="104">
        <f t="shared" si="20"/>
        <v>0</v>
      </c>
      <c r="AG52" s="23">
        <f t="shared" si="21"/>
        <v>0.125</v>
      </c>
      <c r="AH52" s="23" t="e">
        <f>(S52*$S$5)+(T52*$T$5)+(U52*$U$5)+(V52*$V$5)+(W52*$W$5)+(#REF!*#REF!)+(X52*$X$5)+(Z52*$Z$5)++(#REF!*#REF!)+(AA52*$AA$5)+(#REF!*#REF!)</f>
        <v>#REF!</v>
      </c>
    </row>
    <row r="53" spans="1:34" ht="15.75">
      <c r="A53" s="49">
        <v>242097</v>
      </c>
      <c r="B53" s="16"/>
      <c r="C53" s="150">
        <f>Normalization!C52</f>
        <v>0.14903116812903874</v>
      </c>
      <c r="D53" s="150">
        <f>Normalization!D52</f>
        <v>0.48616373406809371</v>
      </c>
      <c r="E53" s="150">
        <f>Normalization!E52</f>
        <v>0.1447078006059421</v>
      </c>
      <c r="F53" s="150">
        <f>Normalization!F52</f>
        <v>0.59523739588353397</v>
      </c>
      <c r="G53" s="150">
        <f>Normalization!G52</f>
        <v>-0.46719075499622559</v>
      </c>
      <c r="H53" s="150">
        <f>Normalization!H52</f>
        <v>0.16874392769167268</v>
      </c>
      <c r="I53" s="308"/>
      <c r="J53" s="150">
        <f>Normalization!J52</f>
        <v>1.3259812496800985</v>
      </c>
      <c r="K53" s="150">
        <f>Normalization!K52</f>
        <v>0.42216076787659434</v>
      </c>
      <c r="L53" s="151"/>
      <c r="M53" s="150" t="e">
        <f>Normalization!#REF!</f>
        <v>#REF!</v>
      </c>
      <c r="N53" s="152"/>
      <c r="O53" s="150">
        <f>Normalization!M52</f>
        <v>0.35310441111734359</v>
      </c>
      <c r="P53" s="153"/>
      <c r="Q53" s="154" t="e">
        <f>Normalization!#REF!</f>
        <v>#REF!</v>
      </c>
      <c r="R53" s="153"/>
      <c r="S53" s="104">
        <f t="shared" si="11"/>
        <v>0</v>
      </c>
      <c r="T53" s="104">
        <f t="shared" si="12"/>
        <v>0</v>
      </c>
      <c r="U53" s="104">
        <f t="shared" si="13"/>
        <v>0</v>
      </c>
      <c r="V53" s="104">
        <f t="shared" si="14"/>
        <v>0</v>
      </c>
      <c r="W53" s="104">
        <f t="shared" si="15"/>
        <v>1</v>
      </c>
      <c r="X53" s="104">
        <f t="shared" si="16"/>
        <v>0</v>
      </c>
      <c r="Y53" s="98"/>
      <c r="Z53" s="104">
        <f t="shared" si="17"/>
        <v>0</v>
      </c>
      <c r="AA53" s="104">
        <f t="shared" si="18"/>
        <v>0</v>
      </c>
      <c r="AB53" s="170"/>
      <c r="AC53" s="104" t="e">
        <f t="shared" si="19"/>
        <v>#REF!</v>
      </c>
      <c r="AD53" s="170"/>
      <c r="AE53" s="104">
        <f t="shared" si="20"/>
        <v>0</v>
      </c>
      <c r="AG53" s="23">
        <f t="shared" si="21"/>
        <v>0.125</v>
      </c>
      <c r="AH53" s="23" t="e">
        <f>(S53*$S$5)+(T53*$T$5)+(U53*$U$5)+(V53*$V$5)+(W53*$W$5)+(#REF!*#REF!)+(X53*$X$5)+(Z53*$Z$5)++(#REF!*#REF!)+(AA53*$AA$5)+(#REF!*#REF!)</f>
        <v>#REF!</v>
      </c>
    </row>
    <row r="54" spans="1:34" s="27" customFormat="1" ht="15.75">
      <c r="A54" s="49">
        <v>242127</v>
      </c>
      <c r="B54" s="29"/>
      <c r="C54" s="155">
        <f>Normalization!C53</f>
        <v>0.16289369822920335</v>
      </c>
      <c r="D54" s="155">
        <f>Normalization!D53</f>
        <v>0.17270587223073447</v>
      </c>
      <c r="E54" s="155">
        <f>Normalization!E53</f>
        <v>-0.36391826791590665</v>
      </c>
      <c r="F54" s="155">
        <f>Normalization!F53</f>
        <v>-0.49469977599403692</v>
      </c>
      <c r="G54" s="155">
        <f>Normalization!G53</f>
        <v>-0.81774935455462316</v>
      </c>
      <c r="H54" s="155">
        <f>Normalization!H53</f>
        <v>-0.27038158584636229</v>
      </c>
      <c r="I54" s="309"/>
      <c r="J54" s="155">
        <f>Normalization!J53</f>
        <v>-0.10676153003762791</v>
      </c>
      <c r="K54" s="155">
        <f>Normalization!K53</f>
        <v>0.25970047411596631</v>
      </c>
      <c r="L54" s="156"/>
      <c r="M54" s="155" t="e">
        <f>Normalization!#REF!</f>
        <v>#REF!</v>
      </c>
      <c r="N54" s="157"/>
      <c r="O54" s="150">
        <f>Normalization!M53</f>
        <v>-0.1822763087215816</v>
      </c>
      <c r="P54" s="158"/>
      <c r="Q54" s="159" t="e">
        <f>Normalization!#REF!</f>
        <v>#REF!</v>
      </c>
      <c r="R54" s="158"/>
      <c r="S54" s="188">
        <f t="shared" si="11"/>
        <v>0</v>
      </c>
      <c r="T54" s="188">
        <f t="shared" si="12"/>
        <v>0</v>
      </c>
      <c r="U54" s="188">
        <f t="shared" si="13"/>
        <v>1</v>
      </c>
      <c r="V54" s="188">
        <f t="shared" si="14"/>
        <v>1</v>
      </c>
      <c r="W54" s="188">
        <f t="shared" si="15"/>
        <v>1</v>
      </c>
      <c r="X54" s="188">
        <f t="shared" si="16"/>
        <v>1</v>
      </c>
      <c r="Y54" s="232"/>
      <c r="Z54" s="188">
        <f t="shared" si="17"/>
        <v>1</v>
      </c>
      <c r="AA54" s="188">
        <f t="shared" si="18"/>
        <v>0</v>
      </c>
      <c r="AB54" s="173"/>
      <c r="AC54" s="188" t="e">
        <f t="shared" si="19"/>
        <v>#REF!</v>
      </c>
      <c r="AD54" s="173"/>
      <c r="AE54" s="188">
        <f t="shared" si="20"/>
        <v>1</v>
      </c>
      <c r="AF54" s="28"/>
      <c r="AG54" s="30">
        <f t="shared" si="21"/>
        <v>0.625</v>
      </c>
      <c r="AH54" s="30" t="e">
        <f>(S54*$S$5)+(T54*$T$5)+(U54*$U$5)+(V54*$V$5)+(W54*$W$5)+(#REF!*#REF!)+(X54*$X$5)+(Z54*$Z$5)++(#REF!*#REF!)+(AA54*$AA$5)+(#REF!*#REF!)</f>
        <v>#REF!</v>
      </c>
    </row>
    <row r="55" spans="1:34" ht="15.75">
      <c r="A55" s="46">
        <v>242158</v>
      </c>
      <c r="B55" s="16"/>
      <c r="C55" s="150">
        <f>Normalization!C54</f>
        <v>0.1353651148399343</v>
      </c>
      <c r="D55" s="150">
        <f>Normalization!D54</f>
        <v>-0.20229352892368035</v>
      </c>
      <c r="E55" s="150">
        <f>Normalization!E54</f>
        <v>-0.95456598137710891</v>
      </c>
      <c r="F55" s="150">
        <f>Normalization!F54</f>
        <v>-1.8946300439964863</v>
      </c>
      <c r="G55" s="150">
        <f>Normalization!G54</f>
        <v>-1.2602973816091558</v>
      </c>
      <c r="H55" s="150">
        <f>Normalization!H54</f>
        <v>-0.80730416212877942</v>
      </c>
      <c r="I55" s="308"/>
      <c r="J55" s="150">
        <f>Normalization!J54</f>
        <v>-2.0992926658178814</v>
      </c>
      <c r="K55" s="150">
        <f>Normalization!K54</f>
        <v>2.2214406085833461E-2</v>
      </c>
      <c r="L55" s="151"/>
      <c r="M55" s="150" t="e">
        <f>Normalization!#REF!</f>
        <v>#REF!</v>
      </c>
      <c r="N55" s="152"/>
      <c r="O55" s="150">
        <f>Normalization!M54</f>
        <v>-0.88260053036591546</v>
      </c>
      <c r="P55" s="153"/>
      <c r="Q55" s="154" t="e">
        <f>Normalization!#REF!</f>
        <v>#REF!</v>
      </c>
      <c r="R55" s="153"/>
      <c r="S55" s="104">
        <f t="shared" si="11"/>
        <v>0</v>
      </c>
      <c r="T55" s="104">
        <f t="shared" si="12"/>
        <v>1</v>
      </c>
      <c r="U55" s="104">
        <f t="shared" si="13"/>
        <v>1</v>
      </c>
      <c r="V55" s="104">
        <f t="shared" si="14"/>
        <v>2</v>
      </c>
      <c r="W55" s="104">
        <f t="shared" si="15"/>
        <v>2</v>
      </c>
      <c r="X55" s="104">
        <f t="shared" si="16"/>
        <v>1</v>
      </c>
      <c r="Y55" s="98"/>
      <c r="Z55" s="104">
        <f t="shared" si="17"/>
        <v>2</v>
      </c>
      <c r="AA55" s="104">
        <f t="shared" si="18"/>
        <v>0</v>
      </c>
      <c r="AB55" s="170"/>
      <c r="AC55" s="104" t="e">
        <f t="shared" si="19"/>
        <v>#REF!</v>
      </c>
      <c r="AD55" s="170"/>
      <c r="AE55" s="104">
        <f t="shared" si="20"/>
        <v>1</v>
      </c>
      <c r="AG55" s="23">
        <f t="shared" si="21"/>
        <v>1.125</v>
      </c>
      <c r="AH55" s="23" t="e">
        <f>(S55*$S$5)+(T55*$T$5)+(U55*$U$5)+(V55*$V$5)+(W55*$W$5)+(#REF!*#REF!)+(X55*$X$5)+(Z55*$Z$5)++(#REF!*#REF!)+(AA55*$AA$5)+(#REF!*#REF!)</f>
        <v>#REF!</v>
      </c>
    </row>
    <row r="56" spans="1:34" ht="15.75">
      <c r="A56" s="49">
        <v>242189</v>
      </c>
      <c r="B56" s="16"/>
      <c r="C56" s="150">
        <f>Normalization!C55</f>
        <v>5.9284882297012252E-2</v>
      </c>
      <c r="D56" s="150">
        <f>Normalization!D55</f>
        <v>-0.63327850122614215</v>
      </c>
      <c r="E56" s="150">
        <f>Normalization!E55</f>
        <v>-1.666153582473721</v>
      </c>
      <c r="F56" s="150">
        <f>Normalization!F55</f>
        <v>-3.6377972977674418</v>
      </c>
      <c r="G56" s="150">
        <f>Normalization!G55</f>
        <v>-1.7598153625558339</v>
      </c>
      <c r="H56" s="150">
        <f>Normalization!H55</f>
        <v>-1.437308985352306</v>
      </c>
      <c r="I56" s="308"/>
      <c r="J56" s="150">
        <f>Normalization!J55</f>
        <v>-4.6745404004692777</v>
      </c>
      <c r="K56" s="150">
        <f>Normalization!K55</f>
        <v>-0.28001968179957409</v>
      </c>
      <c r="L56" s="151"/>
      <c r="M56" s="150" t="e">
        <f>Normalization!#REF!</f>
        <v>#REF!</v>
      </c>
      <c r="N56" s="152"/>
      <c r="O56" s="150">
        <f>Normalization!M55</f>
        <v>-1.7537036161684105</v>
      </c>
      <c r="P56" s="153"/>
      <c r="Q56" s="154" t="e">
        <f>Normalization!#REF!</f>
        <v>#REF!</v>
      </c>
      <c r="R56" s="153"/>
      <c r="S56" s="104">
        <f t="shared" si="11"/>
        <v>0</v>
      </c>
      <c r="T56" s="104">
        <f t="shared" si="12"/>
        <v>1</v>
      </c>
      <c r="U56" s="104">
        <f t="shared" si="13"/>
        <v>2</v>
      </c>
      <c r="V56" s="104">
        <f t="shared" si="14"/>
        <v>2</v>
      </c>
      <c r="W56" s="104">
        <f t="shared" si="15"/>
        <v>2</v>
      </c>
      <c r="X56" s="104">
        <f t="shared" si="16"/>
        <v>2</v>
      </c>
      <c r="Y56" s="98"/>
      <c r="Z56" s="104">
        <f t="shared" si="17"/>
        <v>2</v>
      </c>
      <c r="AA56" s="104">
        <f t="shared" si="18"/>
        <v>1</v>
      </c>
      <c r="AB56" s="170"/>
      <c r="AC56" s="104" t="e">
        <f t="shared" si="19"/>
        <v>#REF!</v>
      </c>
      <c r="AD56" s="170"/>
      <c r="AE56" s="104">
        <f t="shared" si="20"/>
        <v>2</v>
      </c>
      <c r="AG56" s="23">
        <f t="shared" si="21"/>
        <v>1.5</v>
      </c>
      <c r="AH56" s="23" t="e">
        <f>(S56*$S$5)+(T56*$T$5)+(U56*$U$5)+(V56*$V$5)+(W56*$W$5)+(#REF!*#REF!)+(X56*$X$5)+(Z56*$Z$5)++(#REF!*#REF!)+(AA56*$AA$5)+(#REF!*#REF!)</f>
        <v>#REF!</v>
      </c>
    </row>
    <row r="57" spans="1:34" ht="15.75">
      <c r="A57" s="49">
        <v>242217</v>
      </c>
      <c r="B57" s="16"/>
      <c r="C57" s="150">
        <f>Normalization!C56</f>
        <v>-6.8531419225503071E-2</v>
      </c>
      <c r="D57" s="150">
        <f>Normalization!D56</f>
        <v>-1.0711146607868276</v>
      </c>
      <c r="E57" s="150">
        <f>Normalization!E56</f>
        <v>-2.3788333340151815</v>
      </c>
      <c r="F57" s="150">
        <f>Normalization!F56</f>
        <v>-5.3763971441635654</v>
      </c>
      <c r="G57" s="150">
        <f>Normalization!G56</f>
        <v>-2.2415040978879448</v>
      </c>
      <c r="H57" s="150">
        <f>Normalization!H56</f>
        <v>-2.0755526531438293</v>
      </c>
      <c r="I57" s="308"/>
      <c r="J57" s="150">
        <f>Normalization!J56</f>
        <v>-7.6439898134333522</v>
      </c>
      <c r="K57" s="150">
        <f>Normalization!K56</f>
        <v>-0.6068980395105088</v>
      </c>
      <c r="L57" s="151"/>
      <c r="M57" s="150" t="e">
        <f>Normalization!#REF!</f>
        <v>#REF!</v>
      </c>
      <c r="N57" s="152"/>
      <c r="O57" s="150">
        <f>Normalization!M56</f>
        <v>-2.682852645270839</v>
      </c>
      <c r="P57" s="153"/>
      <c r="Q57" s="154" t="e">
        <f>Normalization!#REF!</f>
        <v>#REF!</v>
      </c>
      <c r="R57" s="153"/>
      <c r="S57" s="104">
        <f t="shared" si="11"/>
        <v>1</v>
      </c>
      <c r="T57" s="104">
        <f t="shared" si="12"/>
        <v>2</v>
      </c>
      <c r="U57" s="104">
        <f t="shared" si="13"/>
        <v>2</v>
      </c>
      <c r="V57" s="104">
        <f t="shared" si="14"/>
        <v>2</v>
      </c>
      <c r="W57" s="104">
        <f t="shared" si="15"/>
        <v>2</v>
      </c>
      <c r="X57" s="104">
        <f t="shared" si="16"/>
        <v>2</v>
      </c>
      <c r="Y57" s="98"/>
      <c r="Z57" s="104">
        <f t="shared" si="17"/>
        <v>2</v>
      </c>
      <c r="AA57" s="104">
        <f t="shared" si="18"/>
        <v>1</v>
      </c>
      <c r="AB57" s="170"/>
      <c r="AC57" s="104" t="e">
        <f t="shared" si="19"/>
        <v>#REF!</v>
      </c>
      <c r="AD57" s="170"/>
      <c r="AE57" s="104">
        <f t="shared" si="20"/>
        <v>2</v>
      </c>
      <c r="AG57" s="23">
        <f t="shared" si="21"/>
        <v>1.75</v>
      </c>
      <c r="AH57" s="23" t="e">
        <f>(S57*$S$5)+(T57*$T$5)+(U57*$U$5)+(V57*$V$5)+(W57*$W$5)+(#REF!*#REF!)+(X57*$X$5)+(Z57*$Z$5)++(#REF!*#REF!)+(AA57*$AA$5)+(#REF!*#REF!)</f>
        <v>#REF!</v>
      </c>
    </row>
    <row r="58" spans="1:34" ht="15.75">
      <c r="A58" s="49">
        <v>242248</v>
      </c>
      <c r="B58" s="16"/>
      <c r="C58" s="150">
        <f>Normalization!C57</f>
        <v>-0.23183753891439776</v>
      </c>
      <c r="D58" s="150">
        <f>Normalization!D57</f>
        <v>-1.4426945520209207</v>
      </c>
      <c r="E58" s="150">
        <f>Normalization!E57</f>
        <v>-2.8449558910998731</v>
      </c>
      <c r="F58" s="150">
        <f>Normalization!F57</f>
        <v>-6.8218753542564547</v>
      </c>
      <c r="G58" s="150">
        <f>Normalization!G57</f>
        <v>-2.6126996741461985</v>
      </c>
      <c r="H58" s="150">
        <f>Normalization!H57</f>
        <v>-2.5397062144393288</v>
      </c>
      <c r="I58" s="308"/>
      <c r="J58" s="150">
        <f>Normalization!J57</f>
        <v>-10.292521619027763</v>
      </c>
      <c r="K58" s="150">
        <f>Normalization!K57</f>
        <v>-0.89000893628853994</v>
      </c>
      <c r="L58" s="151"/>
      <c r="M58" s="150" t="e">
        <f>Normalization!#REF!</f>
        <v>#REF!</v>
      </c>
      <c r="N58" s="152"/>
      <c r="O58" s="150">
        <f>Normalization!M57</f>
        <v>-3.4595374725241843</v>
      </c>
      <c r="P58" s="153"/>
      <c r="Q58" s="154" t="e">
        <f>Normalization!#REF!</f>
        <v>#REF!</v>
      </c>
      <c r="R58" s="153"/>
      <c r="S58" s="104">
        <f t="shared" si="11"/>
        <v>1</v>
      </c>
      <c r="T58" s="104">
        <f t="shared" si="12"/>
        <v>2</v>
      </c>
      <c r="U58" s="104">
        <f t="shared" si="13"/>
        <v>2</v>
      </c>
      <c r="V58" s="104">
        <f t="shared" si="14"/>
        <v>2</v>
      </c>
      <c r="W58" s="104">
        <f t="shared" si="15"/>
        <v>2</v>
      </c>
      <c r="X58" s="104">
        <f t="shared" si="16"/>
        <v>2</v>
      </c>
      <c r="Y58" s="98"/>
      <c r="Z58" s="104">
        <f t="shared" si="17"/>
        <v>2</v>
      </c>
      <c r="AA58" s="104">
        <f t="shared" si="18"/>
        <v>1</v>
      </c>
      <c r="AB58" s="170"/>
      <c r="AC58" s="104" t="e">
        <f t="shared" si="19"/>
        <v>#REF!</v>
      </c>
      <c r="AD58" s="170"/>
      <c r="AE58" s="104">
        <f t="shared" si="20"/>
        <v>2</v>
      </c>
      <c r="AG58" s="23">
        <f t="shared" si="21"/>
        <v>1.75</v>
      </c>
      <c r="AH58" s="23" t="e">
        <f>(S58*$S$5)+(T58*$T$5)+(U58*$U$5)+(V58*$V$5)+(W58*$W$5)+(#REF!*#REF!)+(X58*$X$5)+(Z58*$Z$5)++(#REF!*#REF!)+(AA58*$AA$5)+(#REF!*#REF!)</f>
        <v>#REF!</v>
      </c>
    </row>
    <row r="59" spans="1:34" ht="15.75">
      <c r="A59" s="49">
        <v>242278</v>
      </c>
      <c r="B59" s="16"/>
      <c r="C59" s="150">
        <f>Normalization!C58</f>
        <v>-0.39251860877644595</v>
      </c>
      <c r="D59" s="150">
        <f>Normalization!D58</f>
        <v>-1.6697780349993683</v>
      </c>
      <c r="E59" s="150">
        <f>Normalization!E58</f>
        <v>-2.8718756023773206</v>
      </c>
      <c r="F59" s="150">
        <f>Normalization!F58</f>
        <v>-7.6019538399468134</v>
      </c>
      <c r="G59" s="150">
        <f>Normalization!G58</f>
        <v>-2.8148999023982966</v>
      </c>
      <c r="H59" s="150">
        <f>Normalization!H58</f>
        <v>-2.6701455524832665</v>
      </c>
      <c r="I59" s="308"/>
      <c r="J59" s="150">
        <f>Normalization!J58</f>
        <v>-11.603835798363008</v>
      </c>
      <c r="K59" s="150">
        <f>Normalization!K58</f>
        <v>-1.0660627383959658</v>
      </c>
      <c r="L59" s="151"/>
      <c r="M59" s="150" t="e">
        <f>Normalization!#REF!</f>
        <v>#REF!</v>
      </c>
      <c r="N59" s="152"/>
      <c r="O59" s="150">
        <f>Normalization!M58</f>
        <v>-3.836383759717561</v>
      </c>
      <c r="P59" s="153"/>
      <c r="Q59" s="154" t="e">
        <f>Normalization!#REF!</f>
        <v>#REF!</v>
      </c>
      <c r="R59" s="153"/>
      <c r="S59" s="104">
        <f t="shared" si="11"/>
        <v>1</v>
      </c>
      <c r="T59" s="104">
        <f t="shared" si="12"/>
        <v>2</v>
      </c>
      <c r="U59" s="104">
        <f t="shared" si="13"/>
        <v>2</v>
      </c>
      <c r="V59" s="104">
        <f t="shared" si="14"/>
        <v>2</v>
      </c>
      <c r="W59" s="104">
        <f t="shared" si="15"/>
        <v>2</v>
      </c>
      <c r="X59" s="104">
        <f t="shared" si="16"/>
        <v>2</v>
      </c>
      <c r="Y59" s="98"/>
      <c r="Z59" s="104">
        <f t="shared" si="17"/>
        <v>2</v>
      </c>
      <c r="AA59" s="104">
        <f t="shared" si="18"/>
        <v>2</v>
      </c>
      <c r="AB59" s="170"/>
      <c r="AC59" s="104" t="e">
        <f t="shared" si="19"/>
        <v>#REF!</v>
      </c>
      <c r="AD59" s="170"/>
      <c r="AE59" s="104">
        <f t="shared" si="20"/>
        <v>2</v>
      </c>
      <c r="AG59" s="23">
        <f t="shared" si="21"/>
        <v>1.875</v>
      </c>
      <c r="AH59" s="23" t="e">
        <f>(S59*$S$5)+(T59*$T$5)+(U59*$U$5)+(V59*$V$5)+(W59*$W$5)+(#REF!*#REF!)+(X59*$X$5)+(Z59*$Z$5)++(#REF!*#REF!)+(AA59*$AA$5)+(#REF!*#REF!)</f>
        <v>#REF!</v>
      </c>
    </row>
    <row r="60" spans="1:34" ht="15.75">
      <c r="A60" s="49">
        <v>242309</v>
      </c>
      <c r="B60" s="16"/>
      <c r="C60" s="150">
        <f>Normalization!C59</f>
        <v>-0.51539244818383889</v>
      </c>
      <c r="D60" s="150">
        <f>Normalization!D59</f>
        <v>-1.7713631351572359</v>
      </c>
      <c r="E60" s="150">
        <f>Normalization!E59</f>
        <v>-2.4810636929093155</v>
      </c>
      <c r="F60" s="150">
        <f>Normalization!F59</f>
        <v>-7.5102349611190675</v>
      </c>
      <c r="G60" s="150">
        <f>Normalization!G59</f>
        <v>-2.8453819758820664</v>
      </c>
      <c r="H60" s="150">
        <f>Normalization!H59</f>
        <v>-2.4796976740468244</v>
      </c>
      <c r="I60" s="308"/>
      <c r="J60" s="150">
        <f>Normalization!J59</f>
        <v>-11.470142571752843</v>
      </c>
      <c r="K60" s="150">
        <f>Normalization!K59</f>
        <v>-1.1209127775806338</v>
      </c>
      <c r="L60" s="151"/>
      <c r="M60" s="150" t="e">
        <f>Normalization!#REF!</f>
        <v>#REF!</v>
      </c>
      <c r="N60" s="152"/>
      <c r="O60" s="150">
        <f>Normalization!M59</f>
        <v>-3.7742736545789786</v>
      </c>
      <c r="P60" s="153"/>
      <c r="Q60" s="154" t="e">
        <f>Normalization!#REF!</f>
        <v>#REF!</v>
      </c>
      <c r="R60" s="153"/>
      <c r="S60" s="104">
        <f t="shared" si="11"/>
        <v>1</v>
      </c>
      <c r="T60" s="104">
        <f t="shared" si="12"/>
        <v>2</v>
      </c>
      <c r="U60" s="104">
        <f t="shared" si="13"/>
        <v>2</v>
      </c>
      <c r="V60" s="104">
        <f t="shared" si="14"/>
        <v>2</v>
      </c>
      <c r="W60" s="104">
        <f t="shared" si="15"/>
        <v>2</v>
      </c>
      <c r="X60" s="104">
        <f t="shared" si="16"/>
        <v>2</v>
      </c>
      <c r="Y60" s="98"/>
      <c r="Z60" s="104">
        <f t="shared" si="17"/>
        <v>2</v>
      </c>
      <c r="AA60" s="104">
        <f t="shared" si="18"/>
        <v>2</v>
      </c>
      <c r="AB60" s="170"/>
      <c r="AC60" s="104" t="e">
        <f t="shared" si="19"/>
        <v>#REF!</v>
      </c>
      <c r="AD60" s="170"/>
      <c r="AE60" s="104">
        <f t="shared" si="20"/>
        <v>2</v>
      </c>
      <c r="AG60" s="23">
        <f t="shared" si="21"/>
        <v>1.875</v>
      </c>
      <c r="AH60" s="23" t="e">
        <f>(S60*$S$5)+(T60*$T$5)+(U60*$U$5)+(V60*$V$5)+(W60*$W$5)+(#REF!*#REF!)+(X60*$X$5)+(Z60*$Z$5)++(#REF!*#REF!)+(AA60*$AA$5)+(#REF!*#REF!)</f>
        <v>#REF!</v>
      </c>
    </row>
    <row r="61" spans="1:34" ht="15.75">
      <c r="A61" s="49">
        <v>242339</v>
      </c>
      <c r="B61" s="16"/>
      <c r="C61" s="150">
        <f>Normalization!C60</f>
        <v>-0.59829991413504613</v>
      </c>
      <c r="D61" s="150">
        <f>Normalization!D60</f>
        <v>-1.7833717472842427</v>
      </c>
      <c r="E61" s="150">
        <f>Normalization!E60</f>
        <v>-1.8573854655796003</v>
      </c>
      <c r="F61" s="150">
        <f>Normalization!F60</f>
        <v>-6.8238750996473563</v>
      </c>
      <c r="G61" s="150">
        <f>Normalization!G60</f>
        <v>-2.7554472992486954</v>
      </c>
      <c r="H61" s="150">
        <f>Normalization!H60</f>
        <v>-2.1005110852844995</v>
      </c>
      <c r="I61" s="308"/>
      <c r="J61" s="150">
        <f>Normalization!J60</f>
        <v>-10.42321840176718</v>
      </c>
      <c r="K61" s="150">
        <f>Normalization!K60</f>
        <v>-1.085811767215513</v>
      </c>
      <c r="L61" s="151"/>
      <c r="M61" s="150" t="e">
        <f>Normalization!#REF!</f>
        <v>#REF!</v>
      </c>
      <c r="N61" s="152"/>
      <c r="O61" s="150">
        <f>Normalization!M60</f>
        <v>-3.428490097520267</v>
      </c>
      <c r="P61" s="153"/>
      <c r="Q61" s="154" t="e">
        <f>Normalization!#REF!</f>
        <v>#REF!</v>
      </c>
      <c r="R61" s="153"/>
      <c r="S61" s="104">
        <f t="shared" si="11"/>
        <v>1</v>
      </c>
      <c r="T61" s="104">
        <f t="shared" si="12"/>
        <v>2</v>
      </c>
      <c r="U61" s="104">
        <f t="shared" si="13"/>
        <v>2</v>
      </c>
      <c r="V61" s="104">
        <f t="shared" si="14"/>
        <v>2</v>
      </c>
      <c r="W61" s="104">
        <f t="shared" si="15"/>
        <v>2</v>
      </c>
      <c r="X61" s="104">
        <f t="shared" si="16"/>
        <v>2</v>
      </c>
      <c r="Y61" s="98"/>
      <c r="Z61" s="104">
        <f t="shared" si="17"/>
        <v>2</v>
      </c>
      <c r="AA61" s="104">
        <f t="shared" si="18"/>
        <v>2</v>
      </c>
      <c r="AB61" s="170"/>
      <c r="AC61" s="104" t="e">
        <f t="shared" si="19"/>
        <v>#REF!</v>
      </c>
      <c r="AD61" s="170"/>
      <c r="AE61" s="104">
        <f t="shared" si="20"/>
        <v>2</v>
      </c>
      <c r="AG61" s="23">
        <f t="shared" si="21"/>
        <v>1.875</v>
      </c>
      <c r="AH61" s="23" t="e">
        <f>(S61*$S$5)+(T61*$T$5)+(U61*$U$5)+(V61*$V$5)+(W61*$W$5)+(#REF!*#REF!)+(X61*$X$5)+(Z61*$Z$5)++(#REF!*#REF!)+(AA61*$AA$5)+(#REF!*#REF!)</f>
        <v>#REF!</v>
      </c>
    </row>
    <row r="62" spans="1:34" ht="15.75">
      <c r="A62" s="49">
        <v>242370</v>
      </c>
      <c r="B62" s="16"/>
      <c r="C62" s="150">
        <f>Normalization!C61</f>
        <v>-0.65811983100839133</v>
      </c>
      <c r="D62" s="150">
        <f>Normalization!D61</f>
        <v>-1.7669990259371957</v>
      </c>
      <c r="E62" s="150">
        <f>Normalization!E61</f>
        <v>-1.1838822030143439</v>
      </c>
      <c r="F62" s="150">
        <f>Normalization!F61</f>
        <v>-5.7925801126086434</v>
      </c>
      <c r="G62" s="150">
        <f>Normalization!G61</f>
        <v>-2.6050948181587668</v>
      </c>
      <c r="H62" s="150">
        <f>Normalization!H61</f>
        <v>-1.6614631084285443</v>
      </c>
      <c r="I62" s="308"/>
      <c r="J62" s="150">
        <f>Normalization!J61</f>
        <v>-9.0240912406533553</v>
      </c>
      <c r="K62" s="150">
        <f>Normalization!K61</f>
        <v>-1.0015681653827337</v>
      </c>
      <c r="L62" s="151"/>
      <c r="M62" s="150" t="e">
        <f>Normalization!#REF!</f>
        <v>#REF!</v>
      </c>
      <c r="N62" s="152"/>
      <c r="O62" s="150">
        <f>Normalization!M61</f>
        <v>-2.9617248131489964</v>
      </c>
      <c r="P62" s="153"/>
      <c r="Q62" s="154" t="e">
        <f>Normalization!#REF!</f>
        <v>#REF!</v>
      </c>
      <c r="R62" s="153"/>
      <c r="S62" s="104">
        <f t="shared" si="11"/>
        <v>1</v>
      </c>
      <c r="T62" s="104">
        <f t="shared" si="12"/>
        <v>2</v>
      </c>
      <c r="U62" s="104">
        <f t="shared" si="13"/>
        <v>2</v>
      </c>
      <c r="V62" s="104">
        <f t="shared" si="14"/>
        <v>2</v>
      </c>
      <c r="W62" s="104">
        <f t="shared" si="15"/>
        <v>2</v>
      </c>
      <c r="X62" s="104">
        <f t="shared" si="16"/>
        <v>2</v>
      </c>
      <c r="Y62" s="98"/>
      <c r="Z62" s="104">
        <f t="shared" si="17"/>
        <v>2</v>
      </c>
      <c r="AA62" s="104">
        <f t="shared" si="18"/>
        <v>2</v>
      </c>
      <c r="AB62" s="170"/>
      <c r="AC62" s="104" t="e">
        <f t="shared" si="19"/>
        <v>#REF!</v>
      </c>
      <c r="AD62" s="170"/>
      <c r="AE62" s="104">
        <f t="shared" si="20"/>
        <v>2</v>
      </c>
      <c r="AG62" s="23">
        <f t="shared" si="21"/>
        <v>1.875</v>
      </c>
      <c r="AH62" s="23" t="e">
        <f>(S62*$S$5)+(T62*$T$5)+(U62*$U$5)+(V62*$V$5)+(W62*$W$5)+(#REF!*#REF!)+(X62*$X$5)+(Z62*$Z$5)++(#REF!*#REF!)+(AA62*$AA$5)+(#REF!*#REF!)</f>
        <v>#REF!</v>
      </c>
    </row>
    <row r="63" spans="1:34" ht="15.75">
      <c r="A63" s="49">
        <v>242401</v>
      </c>
      <c r="B63" s="16"/>
      <c r="C63" s="150">
        <f>Normalization!C62</f>
        <v>-0.69393226485175286</v>
      </c>
      <c r="D63" s="150">
        <f>Normalization!D62</f>
        <v>-1.7656326464167289</v>
      </c>
      <c r="E63" s="150">
        <f>Normalization!E62</f>
        <v>-0.58662988755782397</v>
      </c>
      <c r="F63" s="150">
        <f>Normalization!F62</f>
        <v>-4.5708519251173376</v>
      </c>
      <c r="G63" s="150">
        <f>Normalization!G62</f>
        <v>-2.4321619701616002</v>
      </c>
      <c r="H63" s="150">
        <f>Normalization!H62</f>
        <v>-1.2552279449521841</v>
      </c>
      <c r="I63" s="308"/>
      <c r="J63" s="150">
        <f>Normalization!J62</f>
        <v>-7.6002659209855805</v>
      </c>
      <c r="K63" s="150">
        <f>Normalization!K62</f>
        <v>-0.89655576882926558</v>
      </c>
      <c r="L63" s="151"/>
      <c r="M63" s="150" t="e">
        <f>Normalization!#REF!</f>
        <v>#REF!</v>
      </c>
      <c r="N63" s="152"/>
      <c r="O63" s="150">
        <f>Normalization!M62</f>
        <v>-2.475157291109034</v>
      </c>
      <c r="P63" s="153"/>
      <c r="Q63" s="154" t="e">
        <f>Normalization!#REF!</f>
        <v>#REF!</v>
      </c>
      <c r="R63" s="153"/>
      <c r="S63" s="104">
        <f t="shared" si="11"/>
        <v>1</v>
      </c>
      <c r="T63" s="104">
        <f t="shared" si="12"/>
        <v>2</v>
      </c>
      <c r="U63" s="104">
        <f t="shared" si="13"/>
        <v>1</v>
      </c>
      <c r="V63" s="104">
        <f t="shared" si="14"/>
        <v>2</v>
      </c>
      <c r="W63" s="104">
        <f t="shared" si="15"/>
        <v>2</v>
      </c>
      <c r="X63" s="104">
        <f t="shared" si="16"/>
        <v>2</v>
      </c>
      <c r="Y63" s="98"/>
      <c r="Z63" s="104">
        <f t="shared" si="17"/>
        <v>2</v>
      </c>
      <c r="AA63" s="104">
        <f t="shared" si="18"/>
        <v>1</v>
      </c>
      <c r="AB63" s="170"/>
      <c r="AC63" s="104" t="e">
        <f t="shared" si="19"/>
        <v>#REF!</v>
      </c>
      <c r="AD63" s="170"/>
      <c r="AE63" s="104">
        <f t="shared" si="20"/>
        <v>2</v>
      </c>
      <c r="AG63" s="23">
        <f t="shared" si="21"/>
        <v>1.625</v>
      </c>
      <c r="AH63" s="23" t="e">
        <f>(S63*$S$5)+(T63*$T$5)+(U63*$U$5)+(V63*$V$5)+(W63*$W$5)+(#REF!*#REF!)+(X63*$X$5)+(Z63*$Z$5)++(#REF!*#REF!)+(AA63*$AA$5)+(#REF!*#REF!)</f>
        <v>#REF!</v>
      </c>
    </row>
    <row r="64" spans="1:34" ht="15.75">
      <c r="A64" s="49">
        <v>242431</v>
      </c>
      <c r="B64" s="16"/>
      <c r="C64" s="150">
        <f>Normalization!C63</f>
        <v>-0.7018396608312798</v>
      </c>
      <c r="D64" s="150">
        <f>Normalization!D63</f>
        <v>-1.7734865079220994</v>
      </c>
      <c r="E64" s="150">
        <f>Normalization!E63</f>
        <v>-0.1666251923288268</v>
      </c>
      <c r="F64" s="150">
        <f>Normalization!F63</f>
        <v>-3.3683436762718615</v>
      </c>
      <c r="G64" s="150">
        <f>Normalization!G63</f>
        <v>-2.2455831658201055</v>
      </c>
      <c r="H64" s="150">
        <f>Normalization!H63</f>
        <v>-0.94165941523117125</v>
      </c>
      <c r="I64" s="308"/>
      <c r="J64" s="150">
        <f>Normalization!J63</f>
        <v>-6.2984903571961572</v>
      </c>
      <c r="K64" s="150">
        <f>Normalization!K63</f>
        <v>-0.77760254070132806</v>
      </c>
      <c r="L64" s="151"/>
      <c r="M64" s="150" t="e">
        <f>Normalization!#REF!</f>
        <v>#REF!</v>
      </c>
      <c r="N64" s="152"/>
      <c r="O64" s="150">
        <f>Normalization!M63</f>
        <v>-2.0342038145378538</v>
      </c>
      <c r="P64" s="153"/>
      <c r="Q64" s="154" t="e">
        <f>Normalization!#REF!</f>
        <v>#REF!</v>
      </c>
      <c r="R64" s="153"/>
      <c r="S64" s="104">
        <f t="shared" si="11"/>
        <v>1</v>
      </c>
      <c r="T64" s="104">
        <f t="shared" si="12"/>
        <v>2</v>
      </c>
      <c r="U64" s="104">
        <f t="shared" si="13"/>
        <v>1</v>
      </c>
      <c r="V64" s="104">
        <f t="shared" si="14"/>
        <v>2</v>
      </c>
      <c r="W64" s="104">
        <f t="shared" si="15"/>
        <v>2</v>
      </c>
      <c r="X64" s="104">
        <f t="shared" si="16"/>
        <v>1</v>
      </c>
      <c r="Y64" s="98"/>
      <c r="Z64" s="104">
        <f t="shared" si="17"/>
        <v>2</v>
      </c>
      <c r="AA64" s="104">
        <f t="shared" si="18"/>
        <v>1</v>
      </c>
      <c r="AB64" s="170"/>
      <c r="AC64" s="104" t="e">
        <f t="shared" si="19"/>
        <v>#REF!</v>
      </c>
      <c r="AD64" s="170"/>
      <c r="AE64" s="104">
        <f t="shared" si="20"/>
        <v>2</v>
      </c>
      <c r="AG64" s="23">
        <f t="shared" si="21"/>
        <v>1.5</v>
      </c>
      <c r="AH64" s="23" t="e">
        <f>(S64*$S$5)+(T64*$T$5)+(U64*$U$5)+(V64*$V$5)+(W64*$W$5)+(#REF!*#REF!)+(X64*$X$5)+(Z64*$Z$5)++(#REF!*#REF!)+(AA64*$AA$5)+(#REF!*#REF!)</f>
        <v>#REF!</v>
      </c>
    </row>
    <row r="65" spans="1:34" ht="15.75">
      <c r="A65" s="49">
        <v>242462</v>
      </c>
      <c r="B65" s="16"/>
      <c r="C65" s="150">
        <f>Normalization!C64</f>
        <v>-0.68459622700528222</v>
      </c>
      <c r="D65" s="150">
        <f>Normalization!D64</f>
        <v>-1.7777083290466962</v>
      </c>
      <c r="E65" s="150">
        <f>Normalization!E64</f>
        <v>6.385225821122055E-2</v>
      </c>
      <c r="F65" s="150">
        <f>Normalization!F64</f>
        <v>-2.2117638334057745</v>
      </c>
      <c r="G65" s="150">
        <f>Normalization!G64</f>
        <v>-2.0486434229578552</v>
      </c>
      <c r="H65" s="150">
        <f>Normalization!H64</f>
        <v>-0.7283676142479496</v>
      </c>
      <c r="I65" s="308"/>
      <c r="J65" s="150">
        <f>Normalization!J64</f>
        <v>-5.1679982040991668</v>
      </c>
      <c r="K65" s="150">
        <f>Normalization!K64</f>
        <v>-0.62831532882858676</v>
      </c>
      <c r="L65" s="151"/>
      <c r="M65" s="150" t="e">
        <f>Normalization!#REF!</f>
        <v>#REF!</v>
      </c>
      <c r="N65" s="152"/>
      <c r="O65" s="150">
        <f>Normalization!M64</f>
        <v>-1.6479425876725113</v>
      </c>
      <c r="P65" s="153"/>
      <c r="Q65" s="154" t="e">
        <f>Normalization!#REF!</f>
        <v>#REF!</v>
      </c>
      <c r="R65" s="153"/>
      <c r="S65" s="104">
        <f t="shared" si="11"/>
        <v>1</v>
      </c>
      <c r="T65" s="104">
        <f t="shared" si="12"/>
        <v>2</v>
      </c>
      <c r="U65" s="104">
        <f t="shared" si="13"/>
        <v>0</v>
      </c>
      <c r="V65" s="104">
        <f t="shared" si="14"/>
        <v>2</v>
      </c>
      <c r="W65" s="104">
        <f t="shared" si="15"/>
        <v>2</v>
      </c>
      <c r="X65" s="104">
        <f t="shared" si="16"/>
        <v>1</v>
      </c>
      <c r="Y65" s="98"/>
      <c r="Z65" s="104">
        <f t="shared" si="17"/>
        <v>2</v>
      </c>
      <c r="AA65" s="104">
        <f t="shared" si="18"/>
        <v>1</v>
      </c>
      <c r="AB65" s="170"/>
      <c r="AC65" s="104" t="e">
        <f t="shared" si="19"/>
        <v>#REF!</v>
      </c>
      <c r="AD65" s="170"/>
      <c r="AE65" s="104">
        <f t="shared" si="20"/>
        <v>2</v>
      </c>
      <c r="AG65" s="23">
        <f t="shared" si="21"/>
        <v>1.375</v>
      </c>
      <c r="AH65" s="23" t="e">
        <f>(S65*$S$5)+(T65*$T$5)+(U65*$U$5)+(V65*$V$5)+(W65*$W$5)+(#REF!*#REF!)+(X65*$X$5)+(Z65*$Z$5)++(#REF!*#REF!)+(AA65*$AA$5)+(#REF!*#REF!)</f>
        <v>#REF!</v>
      </c>
    </row>
    <row r="66" spans="1:34" s="27" customFormat="1" ht="15.75">
      <c r="A66" s="49">
        <v>242492</v>
      </c>
      <c r="B66" s="29"/>
      <c r="C66" s="155">
        <f>Normalization!C65</f>
        <v>-0.64815505780583538</v>
      </c>
      <c r="D66" s="155">
        <f>Normalization!D65</f>
        <v>-1.7869608574059319</v>
      </c>
      <c r="E66" s="155">
        <f>Normalization!E65</f>
        <v>0.10922249597556298</v>
      </c>
      <c r="F66" s="155">
        <f>Normalization!F65</f>
        <v>-1.1334252059858927</v>
      </c>
      <c r="G66" s="155">
        <f>Normalization!G65</f>
        <v>-1.8490917626736563</v>
      </c>
      <c r="H66" s="155">
        <f>Normalization!H65</f>
        <v>-0.60335097643702451</v>
      </c>
      <c r="I66" s="309"/>
      <c r="J66" s="155">
        <f>Normalization!J65</f>
        <v>-4.1998172117836772</v>
      </c>
      <c r="K66" s="155">
        <f>Normalization!K65</f>
        <v>-0.42446596526854918</v>
      </c>
      <c r="L66" s="156"/>
      <c r="M66" s="155" t="e">
        <f>Normalization!#REF!</f>
        <v>#REF!</v>
      </c>
      <c r="N66" s="157"/>
      <c r="O66" s="155">
        <f>Normalization!M65</f>
        <v>-1.3170055676731254</v>
      </c>
      <c r="P66" s="158"/>
      <c r="Q66" s="159" t="e">
        <f>Normalization!#REF!</f>
        <v>#REF!</v>
      </c>
      <c r="R66" s="158"/>
      <c r="S66" s="188">
        <f t="shared" si="11"/>
        <v>1</v>
      </c>
      <c r="T66" s="188">
        <f t="shared" si="12"/>
        <v>2</v>
      </c>
      <c r="U66" s="188">
        <f t="shared" si="13"/>
        <v>0</v>
      </c>
      <c r="V66" s="188">
        <f t="shared" si="14"/>
        <v>2</v>
      </c>
      <c r="W66" s="188">
        <f t="shared" si="15"/>
        <v>2</v>
      </c>
      <c r="X66" s="188">
        <f t="shared" si="16"/>
        <v>1</v>
      </c>
      <c r="Y66" s="232"/>
      <c r="Z66" s="188">
        <f t="shared" si="17"/>
        <v>2</v>
      </c>
      <c r="AA66" s="188">
        <f t="shared" si="18"/>
        <v>1</v>
      </c>
      <c r="AB66" s="173"/>
      <c r="AC66" s="188" t="e">
        <f t="shared" si="19"/>
        <v>#REF!</v>
      </c>
      <c r="AD66" s="173"/>
      <c r="AE66" s="188">
        <f t="shared" si="20"/>
        <v>2</v>
      </c>
      <c r="AF66" s="28"/>
      <c r="AG66" s="30">
        <f t="shared" si="21"/>
        <v>1.375</v>
      </c>
      <c r="AH66" s="30" t="e">
        <f>(S66*$S$5)+(T66*$T$5)+(U66*$U$5)+(V66*$V$5)+(W66*$W$5)+(#REF!*#REF!)+(X66*$X$5)+(Z66*$Z$5)++(#REF!*#REF!)+(AA66*$AA$5)+(#REF!*#REF!)</f>
        <v>#REF!</v>
      </c>
    </row>
    <row r="67" spans="1:34" ht="15.75">
      <c r="A67" s="46">
        <v>242523</v>
      </c>
      <c r="C67" s="150">
        <f>Normalization!C66</f>
        <v>-0.59585996250799722</v>
      </c>
      <c r="D67" s="150">
        <f>Normalization!D66</f>
        <v>-1.7975203659114931</v>
      </c>
      <c r="E67" s="150">
        <f>Normalization!E66</f>
        <v>-4.5013820835052357E-2</v>
      </c>
      <c r="F67" s="150">
        <f>Normalization!F66</f>
        <v>-0.2040516448990477</v>
      </c>
      <c r="G67" s="150">
        <f>Normalization!G66</f>
        <v>-1.6610020173675861</v>
      </c>
      <c r="H67" s="150">
        <f>Normalization!H66</f>
        <v>-0.54261434701077571</v>
      </c>
      <c r="I67" s="308"/>
      <c r="J67" s="150">
        <f>Normalization!J66</f>
        <v>-3.3987699089557997</v>
      </c>
      <c r="K67" s="150">
        <f>Normalization!K66</f>
        <v>-0.14916703072670442</v>
      </c>
      <c r="L67" s="151"/>
      <c r="M67" s="150" t="e">
        <f>Normalization!#REF!</f>
        <v>#REF!</v>
      </c>
      <c r="N67" s="152"/>
      <c r="O67" s="150">
        <f>Normalization!M66</f>
        <v>-1.0492498872768072</v>
      </c>
      <c r="P67" s="153"/>
      <c r="Q67" s="154" t="e">
        <f>Normalization!#REF!</f>
        <v>#REF!</v>
      </c>
      <c r="R67" s="153"/>
      <c r="S67" s="104">
        <f t="shared" si="11"/>
        <v>1</v>
      </c>
      <c r="T67" s="104">
        <f t="shared" si="12"/>
        <v>2</v>
      </c>
      <c r="U67" s="104">
        <f t="shared" si="13"/>
        <v>1</v>
      </c>
      <c r="V67" s="104">
        <f t="shared" si="14"/>
        <v>1</v>
      </c>
      <c r="W67" s="104">
        <f t="shared" si="15"/>
        <v>2</v>
      </c>
      <c r="X67" s="104">
        <f t="shared" si="16"/>
        <v>1</v>
      </c>
      <c r="Y67" s="98"/>
      <c r="Z67" s="104">
        <f t="shared" si="17"/>
        <v>2</v>
      </c>
      <c r="AA67" s="104">
        <f t="shared" si="18"/>
        <v>1</v>
      </c>
      <c r="AB67" s="170"/>
      <c r="AC67" s="104" t="e">
        <f t="shared" si="19"/>
        <v>#REF!</v>
      </c>
      <c r="AD67" s="170"/>
      <c r="AE67" s="104">
        <f t="shared" si="20"/>
        <v>2</v>
      </c>
      <c r="AG67" s="23">
        <f t="shared" si="21"/>
        <v>1.375</v>
      </c>
      <c r="AH67" s="23" t="e">
        <f>(S67*$S$5)+(T67*$T$5)+(U67*$U$5)+(V67*$V$5)+(W67*$W$5)+(#REF!*#REF!)+(X67*$X$5)+(Z67*$Z$5)++(#REF!*#REF!)+(AA67*$AA$5)+(#REF!*#REF!)</f>
        <v>#REF!</v>
      </c>
    </row>
    <row r="68" spans="1:34" ht="15.75">
      <c r="A68" s="49">
        <v>242554</v>
      </c>
      <c r="C68" s="150">
        <f>Normalization!C67</f>
        <v>-0.54707169676600131</v>
      </c>
      <c r="D68" s="150">
        <f>Normalization!D67</f>
        <v>-1.7931454625475216</v>
      </c>
      <c r="E68" s="150">
        <f>Normalization!E67</f>
        <v>-0.26881069530606405</v>
      </c>
      <c r="F68" s="150">
        <f>Normalization!F67</f>
        <v>0.51712119670040224</v>
      </c>
      <c r="G68" s="150">
        <f>Normalization!G67</f>
        <v>-1.4964383081499446</v>
      </c>
      <c r="H68" s="150">
        <f>Normalization!H67</f>
        <v>-0.52387288978969659</v>
      </c>
      <c r="I68" s="308"/>
      <c r="J68" s="150">
        <f>Normalization!J67</f>
        <v>-2.7088911469467583</v>
      </c>
      <c r="K68" s="150">
        <f>Normalization!K67</f>
        <v>0.20084191907543661</v>
      </c>
      <c r="L68" s="151"/>
      <c r="M68" s="150" t="e">
        <f>Normalization!#REF!</f>
        <v>#REF!</v>
      </c>
      <c r="N68" s="152"/>
      <c r="O68" s="150">
        <f>Normalization!M67</f>
        <v>-0.82753338546626842</v>
      </c>
      <c r="P68" s="153"/>
      <c r="Q68" s="154" t="e">
        <f>Normalization!#REF!</f>
        <v>#REF!</v>
      </c>
      <c r="R68" s="153"/>
      <c r="S68" s="104">
        <f t="shared" si="11"/>
        <v>1</v>
      </c>
      <c r="T68" s="104">
        <f t="shared" si="12"/>
        <v>2</v>
      </c>
      <c r="U68" s="104">
        <f t="shared" si="13"/>
        <v>1</v>
      </c>
      <c r="V68" s="104">
        <f t="shared" si="14"/>
        <v>0</v>
      </c>
      <c r="W68" s="104">
        <f t="shared" si="15"/>
        <v>2</v>
      </c>
      <c r="X68" s="104">
        <f t="shared" si="16"/>
        <v>1</v>
      </c>
      <c r="Y68" s="98"/>
      <c r="Z68" s="104">
        <f t="shared" si="17"/>
        <v>2</v>
      </c>
      <c r="AA68" s="104">
        <f t="shared" si="18"/>
        <v>0</v>
      </c>
      <c r="AB68" s="170"/>
      <c r="AC68" s="104" t="e">
        <f t="shared" si="19"/>
        <v>#REF!</v>
      </c>
      <c r="AD68" s="170"/>
      <c r="AE68" s="104">
        <f t="shared" si="20"/>
        <v>1</v>
      </c>
      <c r="AG68" s="23">
        <f t="shared" si="21"/>
        <v>1.125</v>
      </c>
      <c r="AH68" s="23" t="e">
        <f>(S68*$S$5)+(T68*$T$5)+(U68*$U$5)+(V68*$V$5)+(W68*$W$5)+(#REF!*#REF!)+(X68*$X$5)+(Z68*$Z$5)++(#REF!*#REF!)+(AA68*$AA$5)+(#REF!*#REF!)</f>
        <v>#REF!</v>
      </c>
    </row>
    <row r="69" spans="1:34" ht="15.75">
      <c r="A69" s="49">
        <v>242583</v>
      </c>
      <c r="C69" s="150">
        <f>Normalization!C68</f>
        <v>-0.50122103593719958</v>
      </c>
      <c r="D69" s="150">
        <f>Normalization!D68</f>
        <v>-1.7720450762874327</v>
      </c>
      <c r="E69" s="150">
        <f>Normalization!E68</f>
        <v>-0.52830924668790846</v>
      </c>
      <c r="F69" s="150">
        <f>Normalization!F68</f>
        <v>0.92760661462345795</v>
      </c>
      <c r="G69" s="150">
        <f>Normalization!G68</f>
        <v>-1.3677730395925745</v>
      </c>
      <c r="H69" s="150">
        <f>Normalization!H68</f>
        <v>-0.610427694359293</v>
      </c>
      <c r="I69" s="308"/>
      <c r="J69" s="150">
        <f>Normalization!J68</f>
        <v>-1.9720822931544648</v>
      </c>
      <c r="K69" s="150">
        <f>Normalization!K68</f>
        <v>0.60511180194317704</v>
      </c>
      <c r="L69" s="151"/>
      <c r="M69" s="150" t="e">
        <f>Normalization!#REF!</f>
        <v>#REF!</v>
      </c>
      <c r="N69" s="152"/>
      <c r="O69" s="150">
        <f>Normalization!M68</f>
        <v>-0.65239249618152984</v>
      </c>
      <c r="P69" s="153"/>
      <c r="Q69" s="154" t="e">
        <f>Normalization!#REF!</f>
        <v>#REF!</v>
      </c>
      <c r="R69" s="153"/>
      <c r="S69" s="104">
        <f t="shared" si="11"/>
        <v>1</v>
      </c>
      <c r="T69" s="104">
        <f t="shared" si="12"/>
        <v>2</v>
      </c>
      <c r="U69" s="104">
        <f t="shared" si="13"/>
        <v>1</v>
      </c>
      <c r="V69" s="104">
        <f t="shared" si="14"/>
        <v>0</v>
      </c>
      <c r="W69" s="104">
        <f t="shared" si="15"/>
        <v>2</v>
      </c>
      <c r="X69" s="104">
        <f t="shared" si="16"/>
        <v>1</v>
      </c>
      <c r="Y69" s="98"/>
      <c r="Z69" s="104">
        <f t="shared" si="17"/>
        <v>2</v>
      </c>
      <c r="AA69" s="104">
        <f t="shared" si="18"/>
        <v>0</v>
      </c>
      <c r="AB69" s="170"/>
      <c r="AC69" s="104" t="e">
        <f t="shared" si="19"/>
        <v>#REF!</v>
      </c>
      <c r="AD69" s="170"/>
      <c r="AE69" s="104">
        <f t="shared" si="20"/>
        <v>1</v>
      </c>
      <c r="AG69" s="23">
        <f t="shared" si="21"/>
        <v>1.125</v>
      </c>
      <c r="AH69" s="23" t="e">
        <f>(S69*$S$5)+(T69*$T$5)+(U69*$U$5)+(V69*$V$5)+(W69*$W$5)+(#REF!*#REF!)+(X69*$X$5)+(Z69*$Z$5)++(#REF!*#REF!)+(AA69*$AA$5)+(#REF!*#REF!)</f>
        <v>#REF!</v>
      </c>
    </row>
    <row r="70" spans="1:34" ht="15.75">
      <c r="A70" s="49">
        <v>242614</v>
      </c>
      <c r="C70" s="150">
        <f>Normalization!C69</f>
        <v>-0.44982890926610225</v>
      </c>
      <c r="D70" s="150">
        <f>Normalization!D69</f>
        <v>-1.7490748375632146</v>
      </c>
      <c r="E70" s="150">
        <f>Normalization!E69</f>
        <v>-0.85938918071393522</v>
      </c>
      <c r="F70" s="150">
        <f>Normalization!F69</f>
        <v>0.95997782902163098</v>
      </c>
      <c r="G70" s="150">
        <f>Normalization!G69</f>
        <v>-1.2769661143228932</v>
      </c>
      <c r="H70" s="150">
        <f>Normalization!H69</f>
        <v>-0.84576204005874545</v>
      </c>
      <c r="I70" s="308"/>
      <c r="J70" s="150">
        <f>Normalization!J69</f>
        <v>-1.2754309091647527</v>
      </c>
      <c r="K70" s="150">
        <f>Normalization!K69</f>
        <v>1.0212220248133757</v>
      </c>
      <c r="L70" s="151"/>
      <c r="M70" s="150" t="e">
        <f>Normalization!#REF!</f>
        <v>#REF!</v>
      </c>
      <c r="N70" s="152"/>
      <c r="O70" s="150">
        <f>Normalization!M69</f>
        <v>-0.55940651715682943</v>
      </c>
      <c r="P70" s="153"/>
      <c r="Q70" s="154" t="e">
        <f>Normalization!#REF!</f>
        <v>#REF!</v>
      </c>
      <c r="R70" s="153"/>
      <c r="S70" s="104">
        <f t="shared" si="11"/>
        <v>1</v>
      </c>
      <c r="T70" s="104">
        <f t="shared" si="12"/>
        <v>2</v>
      </c>
      <c r="U70" s="104">
        <f t="shared" si="13"/>
        <v>1</v>
      </c>
      <c r="V70" s="104">
        <f t="shared" si="14"/>
        <v>0</v>
      </c>
      <c r="W70" s="104">
        <f t="shared" si="15"/>
        <v>2</v>
      </c>
      <c r="X70" s="104">
        <f t="shared" si="16"/>
        <v>1</v>
      </c>
      <c r="Y70" s="98"/>
      <c r="Z70" s="104">
        <f t="shared" si="17"/>
        <v>2</v>
      </c>
      <c r="AA70" s="104">
        <f t="shared" si="18"/>
        <v>0</v>
      </c>
      <c r="AB70" s="170"/>
      <c r="AC70" s="104" t="e">
        <f t="shared" si="19"/>
        <v>#REF!</v>
      </c>
      <c r="AD70" s="170"/>
      <c r="AE70" s="104">
        <f t="shared" si="20"/>
        <v>1</v>
      </c>
      <c r="AG70" s="23">
        <f t="shared" si="21"/>
        <v>1.125</v>
      </c>
      <c r="AH70" s="23" t="e">
        <f>(S70*$S$5)+(T70*$T$5)+(U70*$U$5)+(V70*$V$5)+(W70*$W$5)+(#REF!*#REF!)+(X70*$X$5)+(Z70*$Z$5)++(#REF!*#REF!)+(AA70*$AA$5)+(#REF!*#REF!)</f>
        <v>#REF!</v>
      </c>
    </row>
    <row r="71" spans="1:34" ht="15.75">
      <c r="A71" s="49">
        <v>242644</v>
      </c>
      <c r="C71" s="150">
        <f>Normalization!C70</f>
        <v>-0.38381089070357638</v>
      </c>
      <c r="D71" s="150">
        <f>Normalization!D70</f>
        <v>-1.7280509210575039</v>
      </c>
      <c r="E71" s="150">
        <f>Normalization!E70</f>
        <v>-1.2802678400448897</v>
      </c>
      <c r="F71" s="150">
        <f>Normalization!F70</f>
        <v>0.63495700244154629</v>
      </c>
      <c r="G71" s="150">
        <f>Normalization!G70</f>
        <v>-1.2056558529845363</v>
      </c>
      <c r="H71" s="150">
        <f>Normalization!H70</f>
        <v>-1.1835595696840016</v>
      </c>
      <c r="I71" s="308"/>
      <c r="J71" s="150">
        <f>Normalization!J70</f>
        <v>-0.69625530865388685</v>
      </c>
      <c r="K71" s="150">
        <f>Normalization!K70</f>
        <v>1.3978233506454285</v>
      </c>
      <c r="L71" s="151"/>
      <c r="M71" s="150" t="e">
        <f>Normalization!#REF!</f>
        <v>#REF!</v>
      </c>
      <c r="N71" s="152"/>
      <c r="O71" s="150">
        <f>Normalization!M70</f>
        <v>-0.5556025037551775</v>
      </c>
      <c r="P71" s="153"/>
      <c r="Q71" s="154" t="e">
        <f>Normalization!#REF!</f>
        <v>#REF!</v>
      </c>
      <c r="R71" s="153"/>
      <c r="S71" s="104">
        <f t="shared" ref="S71:S102" si="22">IF(C71&lt;$C$2,2,(IF(AND(C71&gt;=$C$2,C71&lt;=$C$1),1,0)))</f>
        <v>1</v>
      </c>
      <c r="T71" s="104">
        <f t="shared" ref="T71:T102" si="23">IF(D71&lt;$D$2,2,(IF(AND(D71&gt;=$D$2,D71&lt;=$D$1),1,0)))</f>
        <v>2</v>
      </c>
      <c r="U71" s="104">
        <f t="shared" ref="U71:U102" si="24">IF(E71&lt;$E$2,2,(IF(AND(E71&gt;=$E$2,E71&lt;=$E$1),1,0)))</f>
        <v>2</v>
      </c>
      <c r="V71" s="104">
        <f t="shared" ref="V71:V102" si="25">IF(F71&lt;$F$2,2,(IF(AND(F71&gt;=$F$2,F71&lt;=$F$1),1,0)))</f>
        <v>0</v>
      </c>
      <c r="W71" s="104">
        <f t="shared" ref="W71:W102" si="26">IF(G71&lt;$G$2,2,(IF(AND(G71&gt;=$G$2,G71&lt;=$G$1),1,0)))</f>
        <v>2</v>
      </c>
      <c r="X71" s="104">
        <f t="shared" ref="X71:X102" si="27">IF(H71&lt;$H$2,2,(IF(AND(H71&gt;=$H$2,H71&lt;=$H$1),1,0)))</f>
        <v>2</v>
      </c>
      <c r="Y71" s="98"/>
      <c r="Z71" s="104">
        <f t="shared" ref="Z71:Z102" si="28">IF(J71&lt;$J$2,2,(IF(AND(J71&gt;=$J$2,J71&lt;=$J$1),1,0)))</f>
        <v>1</v>
      </c>
      <c r="AA71" s="104">
        <f t="shared" ref="AA71:AA102" si="29">IF(K71&lt;$K$2,2,(IF(AND(K71&gt;=$K$2,K71&lt;=$K$1),1,0)))</f>
        <v>0</v>
      </c>
      <c r="AB71" s="170"/>
      <c r="AC71" s="104" t="e">
        <f t="shared" ref="AC71:AC93" si="30">IF(M71&lt;$M$2,2,(IF(AND(M71&gt;=$M$2,M71&lt;=$M$1),1,0)))</f>
        <v>#REF!</v>
      </c>
      <c r="AD71" s="170"/>
      <c r="AE71" s="104">
        <f t="shared" ref="AE71:AE93" si="31">IF(O71&lt;$M$2,2,(IF(AND(O71&gt;=$M$2,O71&lt;=$M$1),1,0)))</f>
        <v>1</v>
      </c>
      <c r="AG71" s="23">
        <f t="shared" ref="AG71:AG93" si="32">AVERAGE(S71:AA71)</f>
        <v>1.25</v>
      </c>
      <c r="AH71" s="23" t="e">
        <f>(S71*$S$5)+(T71*$T$5)+(U71*$U$5)+(V71*$V$5)+(W71*$W$5)+(#REF!*#REF!)+(X71*$X$5)+(Z71*$Z$5)++(#REF!*#REF!)+(AA71*$AA$5)+(#REF!*#REF!)</f>
        <v>#REF!</v>
      </c>
    </row>
    <row r="72" spans="1:34" ht="15.75">
      <c r="A72" s="49">
        <v>242675</v>
      </c>
      <c r="C72" s="150">
        <f>Normalization!C71</f>
        <v>-0.31086259908015512</v>
      </c>
      <c r="D72" s="150">
        <f>Normalization!D71</f>
        <v>-1.7043164345325368</v>
      </c>
      <c r="E72" s="150">
        <f>Normalization!E71</f>
        <v>-1.6902797500234079</v>
      </c>
      <c r="F72" s="150">
        <f>Normalization!F71</f>
        <v>8.4728820171249913E-2</v>
      </c>
      <c r="G72" s="150">
        <f>Normalization!G71</f>
        <v>-1.1398209868516571</v>
      </c>
      <c r="H72" s="150">
        <f>Normalization!H71</f>
        <v>-1.5393621664384751</v>
      </c>
      <c r="I72" s="308"/>
      <c r="J72" s="150">
        <f>Normalization!J71</f>
        <v>-0.30754205170786164</v>
      </c>
      <c r="K72" s="150">
        <f>Normalization!K71</f>
        <v>1.6903768774882382</v>
      </c>
      <c r="L72" s="151"/>
      <c r="M72" s="150" t="e">
        <f>Normalization!#REF!</f>
        <v>#REF!</v>
      </c>
      <c r="N72" s="152"/>
      <c r="O72" s="150">
        <f>Normalization!M71</f>
        <v>-0.61463478637182578</v>
      </c>
      <c r="P72" s="153"/>
      <c r="Q72" s="154" t="e">
        <f>Normalization!#REF!</f>
        <v>#REF!</v>
      </c>
      <c r="R72" s="153"/>
      <c r="S72" s="104">
        <f t="shared" si="22"/>
        <v>1</v>
      </c>
      <c r="T72" s="104">
        <f t="shared" si="23"/>
        <v>2</v>
      </c>
      <c r="U72" s="104">
        <f t="shared" si="24"/>
        <v>2</v>
      </c>
      <c r="V72" s="104">
        <f t="shared" si="25"/>
        <v>0</v>
      </c>
      <c r="W72" s="104">
        <f t="shared" si="26"/>
        <v>2</v>
      </c>
      <c r="X72" s="104">
        <f t="shared" si="27"/>
        <v>2</v>
      </c>
      <c r="Y72" s="98"/>
      <c r="Z72" s="104">
        <f t="shared" si="28"/>
        <v>1</v>
      </c>
      <c r="AA72" s="104">
        <f t="shared" si="29"/>
        <v>0</v>
      </c>
      <c r="AB72" s="170"/>
      <c r="AC72" s="104" t="e">
        <f t="shared" si="30"/>
        <v>#REF!</v>
      </c>
      <c r="AD72" s="170"/>
      <c r="AE72" s="104">
        <f t="shared" si="31"/>
        <v>1</v>
      </c>
      <c r="AG72" s="23">
        <f t="shared" si="32"/>
        <v>1.25</v>
      </c>
      <c r="AH72" s="23" t="e">
        <f>(S72*$S$5)+(T72*$T$5)+(U72*$U$5)+(V72*$V$5)+(W72*$W$5)+(#REF!*#REF!)+(X72*$X$5)+(Z72*$Z$5)++(#REF!*#REF!)+(AA72*$AA$5)+(#REF!*#REF!)</f>
        <v>#REF!</v>
      </c>
    </row>
    <row r="73" spans="1:34" ht="15.75">
      <c r="A73" s="49">
        <v>242705</v>
      </c>
      <c r="C73" s="150">
        <f>Normalization!C72</f>
        <v>-0.23621922606283194</v>
      </c>
      <c r="D73" s="150">
        <f>Normalization!D72</f>
        <v>-1.6391670681350528</v>
      </c>
      <c r="E73" s="150">
        <f>Normalization!E72</f>
        <v>-2.0061145240051252</v>
      </c>
      <c r="F73" s="150">
        <f>Normalization!F72</f>
        <v>-0.51849486256610433</v>
      </c>
      <c r="G73" s="150">
        <f>Normalization!G72</f>
        <v>-1.0602880932427989</v>
      </c>
      <c r="H73" s="150">
        <f>Normalization!H72</f>
        <v>-1.8237713674705098</v>
      </c>
      <c r="I73" s="308"/>
      <c r="J73" s="150">
        <f>Normalization!J72</f>
        <v>-0.12642334764747962</v>
      </c>
      <c r="K73" s="150">
        <f>Normalization!K72</f>
        <v>1.8694251527884271</v>
      </c>
      <c r="L73" s="151"/>
      <c r="M73" s="150" t="e">
        <f>Normalization!#REF!</f>
        <v>#REF!</v>
      </c>
      <c r="N73" s="152"/>
      <c r="O73" s="150">
        <f>Normalization!M72</f>
        <v>-0.69263166704268453</v>
      </c>
      <c r="P73" s="153"/>
      <c r="Q73" s="154" t="e">
        <f>Normalization!#REF!</f>
        <v>#REF!</v>
      </c>
      <c r="R73" s="153"/>
      <c r="S73" s="104">
        <f t="shared" si="22"/>
        <v>1</v>
      </c>
      <c r="T73" s="104">
        <f t="shared" si="23"/>
        <v>2</v>
      </c>
      <c r="U73" s="104">
        <f t="shared" si="24"/>
        <v>2</v>
      </c>
      <c r="V73" s="104">
        <f t="shared" si="25"/>
        <v>1</v>
      </c>
      <c r="W73" s="104">
        <f t="shared" si="26"/>
        <v>2</v>
      </c>
      <c r="X73" s="104">
        <f t="shared" si="27"/>
        <v>2</v>
      </c>
      <c r="Y73" s="98"/>
      <c r="Z73" s="104">
        <f t="shared" si="28"/>
        <v>1</v>
      </c>
      <c r="AA73" s="104">
        <f t="shared" si="29"/>
        <v>0</v>
      </c>
      <c r="AB73" s="170"/>
      <c r="AC73" s="104" t="e">
        <f t="shared" si="30"/>
        <v>#REF!</v>
      </c>
      <c r="AD73" s="170"/>
      <c r="AE73" s="104">
        <f t="shared" si="31"/>
        <v>1</v>
      </c>
      <c r="AG73" s="23">
        <f t="shared" si="32"/>
        <v>1.375</v>
      </c>
      <c r="AH73" s="23" t="e">
        <f>(S73*$S$5)+(T73*$T$5)+(U73*$U$5)+(V73*$V$5)+(W73*$W$5)+(#REF!*#REF!)+(X73*$X$5)+(Z73*$Z$5)++(#REF!*#REF!)+(AA73*$AA$5)+(#REF!*#REF!)</f>
        <v>#REF!</v>
      </c>
    </row>
    <row r="74" spans="1:34" ht="15.75">
      <c r="A74" s="49">
        <v>242736</v>
      </c>
      <c r="C74" s="150">
        <f>Normalization!C73</f>
        <v>-0.15804167557537338</v>
      </c>
      <c r="D74" s="150">
        <f>Normalization!D73</f>
        <v>-1.4880878050646884</v>
      </c>
      <c r="E74" s="150">
        <f>Normalization!E73</f>
        <v>-2.0920024149066467</v>
      </c>
      <c r="F74" s="150">
        <f>Normalization!F73</f>
        <v>-0.87819180875824021</v>
      </c>
      <c r="G74" s="150">
        <f>Normalization!G73</f>
        <v>-0.94417441227613164</v>
      </c>
      <c r="H74" s="150">
        <f>Normalization!H73</f>
        <v>-1.8795961493916493</v>
      </c>
      <c r="I74" s="308"/>
      <c r="J74" s="150">
        <f>Normalization!J73</f>
        <v>-8.8165859432324772E-2</v>
      </c>
      <c r="K74" s="150">
        <f>Normalization!K73</f>
        <v>1.9250850914183451</v>
      </c>
      <c r="L74" s="151"/>
      <c r="M74" s="150" t="e">
        <f>Normalization!#REF!</f>
        <v>#REF!</v>
      </c>
      <c r="N74" s="152"/>
      <c r="O74" s="150">
        <f>Normalization!M73</f>
        <v>-0.70039687924833871</v>
      </c>
      <c r="P74" s="153"/>
      <c r="Q74" s="154" t="e">
        <f>Normalization!#REF!</f>
        <v>#REF!</v>
      </c>
      <c r="R74" s="153"/>
      <c r="S74" s="104">
        <f t="shared" si="22"/>
        <v>1</v>
      </c>
      <c r="T74" s="104">
        <f t="shared" si="23"/>
        <v>2</v>
      </c>
      <c r="U74" s="104">
        <f t="shared" si="24"/>
        <v>2</v>
      </c>
      <c r="V74" s="104">
        <f t="shared" si="25"/>
        <v>1</v>
      </c>
      <c r="W74" s="104">
        <f t="shared" si="26"/>
        <v>1</v>
      </c>
      <c r="X74" s="104">
        <f t="shared" si="27"/>
        <v>2</v>
      </c>
      <c r="Y74" s="98"/>
      <c r="Z74" s="104">
        <f t="shared" si="28"/>
        <v>1</v>
      </c>
      <c r="AA74" s="104">
        <f t="shared" si="29"/>
        <v>0</v>
      </c>
      <c r="AB74" s="170"/>
      <c r="AC74" s="104" t="e">
        <f t="shared" si="30"/>
        <v>#REF!</v>
      </c>
      <c r="AD74" s="170"/>
      <c r="AE74" s="104">
        <f t="shared" si="31"/>
        <v>1</v>
      </c>
      <c r="AG74" s="23">
        <f t="shared" si="32"/>
        <v>1.25</v>
      </c>
      <c r="AH74" s="23" t="e">
        <f>(S74*$S$5)+(T74*$T$5)+(U74*$U$5)+(V74*$V$5)+(W74*$W$5)+(#REF!*#REF!)+(X74*$X$5)+(Z74*$Z$5)++(#REF!*#REF!)+(AA74*$AA$5)+(#REF!*#REF!)</f>
        <v>#REF!</v>
      </c>
    </row>
    <row r="75" spans="1:34" ht="15.75">
      <c r="A75" s="49">
        <v>242767</v>
      </c>
      <c r="C75" s="150">
        <f>Normalization!C74</f>
        <v>-7.5332315616739504E-2</v>
      </c>
      <c r="D75" s="150">
        <f>Normalization!D74</f>
        <v>-1.2616489030927205</v>
      </c>
      <c r="E75" s="150">
        <f>Normalization!E74</f>
        <v>-1.8299461790031659</v>
      </c>
      <c r="F75" s="150">
        <f>Normalization!F74</f>
        <v>-0.79611398607238681</v>
      </c>
      <c r="G75" s="150">
        <f>Normalization!G74</f>
        <v>-0.76964683383857602</v>
      </c>
      <c r="H75" s="150">
        <f>Normalization!H74</f>
        <v>-1.6380641404069185</v>
      </c>
      <c r="I75" s="308"/>
      <c r="J75" s="150">
        <f>Normalization!J74</f>
        <v>-5.523905671316396E-2</v>
      </c>
      <c r="K75" s="150">
        <f>Normalization!K74</f>
        <v>1.8562184053189488</v>
      </c>
      <c r="L75" s="151"/>
      <c r="M75" s="150" t="e">
        <f>Normalization!#REF!</f>
        <v>#REF!</v>
      </c>
      <c r="N75" s="152"/>
      <c r="O75" s="150">
        <f>Normalization!M74</f>
        <v>-0.57122162617809047</v>
      </c>
      <c r="P75" s="153"/>
      <c r="Q75" s="154" t="e">
        <f>Normalization!#REF!</f>
        <v>#REF!</v>
      </c>
      <c r="R75" s="153"/>
      <c r="S75" s="104">
        <f t="shared" si="22"/>
        <v>1</v>
      </c>
      <c r="T75" s="104">
        <f t="shared" si="23"/>
        <v>2</v>
      </c>
      <c r="U75" s="104">
        <f t="shared" si="24"/>
        <v>2</v>
      </c>
      <c r="V75" s="104">
        <f t="shared" si="25"/>
        <v>1</v>
      </c>
      <c r="W75" s="104">
        <f t="shared" si="26"/>
        <v>1</v>
      </c>
      <c r="X75" s="104">
        <f t="shared" si="27"/>
        <v>2</v>
      </c>
      <c r="Y75" s="98"/>
      <c r="Z75" s="104">
        <f t="shared" si="28"/>
        <v>1</v>
      </c>
      <c r="AA75" s="104">
        <f t="shared" si="29"/>
        <v>0</v>
      </c>
      <c r="AB75" s="170"/>
      <c r="AC75" s="218" t="e">
        <f t="shared" si="30"/>
        <v>#REF!</v>
      </c>
      <c r="AD75" s="170"/>
      <c r="AE75" s="219">
        <f t="shared" si="31"/>
        <v>1</v>
      </c>
      <c r="AG75" s="23">
        <f t="shared" si="32"/>
        <v>1.25</v>
      </c>
      <c r="AH75" s="60" t="e">
        <f>(S75*$S$5)+(T75*$T$5)+(U75*$U$5)+(V75*$V$5)+(W75*$W$5)+(#REF!*#REF!)+(X75*$X$5)+(Z75*$Z$5)++(#REF!*#REF!)+(AA75*$AA$5)+(#REF!*#REF!)</f>
        <v>#REF!</v>
      </c>
    </row>
    <row r="76" spans="1:34" ht="15.75">
      <c r="A76" s="49">
        <v>242797</v>
      </c>
      <c r="C76" s="150">
        <f>Normalization!C75</f>
        <v>-2.0440305162680635E-3</v>
      </c>
      <c r="D76" s="150">
        <f>Normalization!D75</f>
        <v>-0.99820665405631448</v>
      </c>
      <c r="E76" s="150">
        <f>Normalization!E75</f>
        <v>-1.3176908125126274</v>
      </c>
      <c r="F76" s="150">
        <f>Normalization!F75</f>
        <v>-0.40441069024130133</v>
      </c>
      <c r="G76" s="150">
        <f>Normalization!G75</f>
        <v>-0.53868112553953984</v>
      </c>
      <c r="H76" s="150">
        <f>Normalization!H75</f>
        <v>-1.2185122364527801</v>
      </c>
      <c r="I76" s="308"/>
      <c r="J76" s="150">
        <f>Normalization!J75</f>
        <v>8.570219181634188E-2</v>
      </c>
      <c r="K76" s="150">
        <f>Normalization!K75</f>
        <v>1.6648362629413127</v>
      </c>
      <c r="L76" s="151"/>
      <c r="M76" s="150" t="e">
        <f>Normalization!#REF!</f>
        <v>#REF!</v>
      </c>
      <c r="N76" s="160"/>
      <c r="O76" s="150">
        <f>Normalization!M75</f>
        <v>-0.341125886820147</v>
      </c>
      <c r="P76" s="161"/>
      <c r="Q76" s="162" t="e">
        <f>Normalization!#REF!</f>
        <v>#REF!</v>
      </c>
      <c r="R76" s="161"/>
      <c r="S76" s="174">
        <f t="shared" si="22"/>
        <v>1</v>
      </c>
      <c r="T76" s="174">
        <f t="shared" si="23"/>
        <v>1</v>
      </c>
      <c r="U76" s="174">
        <f t="shared" si="24"/>
        <v>2</v>
      </c>
      <c r="V76" s="174">
        <f t="shared" si="25"/>
        <v>1</v>
      </c>
      <c r="W76" s="174">
        <f t="shared" si="26"/>
        <v>1</v>
      </c>
      <c r="X76" s="174">
        <f t="shared" si="27"/>
        <v>2</v>
      </c>
      <c r="Y76" s="99"/>
      <c r="Z76" s="174">
        <f t="shared" si="28"/>
        <v>0</v>
      </c>
      <c r="AA76" s="174">
        <f t="shared" si="29"/>
        <v>0</v>
      </c>
      <c r="AB76" s="175"/>
      <c r="AC76" s="174" t="e">
        <f t="shared" si="30"/>
        <v>#REF!</v>
      </c>
      <c r="AD76" s="175"/>
      <c r="AE76" s="174">
        <f t="shared" si="31"/>
        <v>1</v>
      </c>
      <c r="AF76" s="62"/>
      <c r="AG76" s="63">
        <f t="shared" si="32"/>
        <v>1</v>
      </c>
      <c r="AH76" s="23" t="e">
        <f>(S76*$S$5)+(T76*$T$5)+(U76*$U$5)+(V76*$V$5)+(W76*$W$5)+(#REF!*#REF!)+(X76*$X$5)+(Z76*$Z$5)++(#REF!*#REF!)+(AA76*$AA$5)+(#REF!*#REF!)</f>
        <v>#REF!</v>
      </c>
    </row>
    <row r="77" spans="1:34" ht="15.75">
      <c r="A77" s="49">
        <v>242828</v>
      </c>
      <c r="C77" s="150">
        <f>Normalization!C76</f>
        <v>6.3465079460109861E-2</v>
      </c>
      <c r="D77" s="150">
        <f>Normalization!D76</f>
        <v>-0.74544950402242827</v>
      </c>
      <c r="E77" s="150">
        <f>Normalization!E76</f>
        <v>-0.70745294029935202</v>
      </c>
      <c r="F77" s="150">
        <f>Normalization!F76</f>
        <v>0.15891222043904507</v>
      </c>
      <c r="G77" s="150">
        <f>Normalization!G76</f>
        <v>-0.26688564175177043</v>
      </c>
      <c r="H77" s="150">
        <f>Normalization!H76</f>
        <v>-0.73481183989033971</v>
      </c>
      <c r="I77" s="308"/>
      <c r="J77" s="150">
        <f>Normalization!J76</f>
        <v>0.31833312186085655</v>
      </c>
      <c r="K77" s="150">
        <f>Normalization!K76</f>
        <v>1.3607292100719239</v>
      </c>
      <c r="L77" s="151"/>
      <c r="M77" s="150" t="e">
        <f>Normalization!#REF!</f>
        <v>#REF!</v>
      </c>
      <c r="N77" s="160"/>
      <c r="O77" s="150">
        <f>Normalization!M76</f>
        <v>-6.9145036766494417E-2</v>
      </c>
      <c r="P77" s="161"/>
      <c r="Q77" s="162" t="e">
        <f>Normalization!#REF!</f>
        <v>#REF!</v>
      </c>
      <c r="R77" s="161"/>
      <c r="S77" s="174">
        <f t="shared" si="22"/>
        <v>0</v>
      </c>
      <c r="T77" s="174">
        <f t="shared" si="23"/>
        <v>1</v>
      </c>
      <c r="U77" s="174">
        <f t="shared" si="24"/>
        <v>1</v>
      </c>
      <c r="V77" s="174">
        <f t="shared" si="25"/>
        <v>0</v>
      </c>
      <c r="W77" s="174">
        <f t="shared" si="26"/>
        <v>1</v>
      </c>
      <c r="X77" s="174">
        <f t="shared" si="27"/>
        <v>1</v>
      </c>
      <c r="Y77" s="99"/>
      <c r="Z77" s="174">
        <f t="shared" si="28"/>
        <v>0</v>
      </c>
      <c r="AA77" s="174">
        <f t="shared" si="29"/>
        <v>0</v>
      </c>
      <c r="AB77" s="175"/>
      <c r="AC77" s="220" t="e">
        <f t="shared" si="30"/>
        <v>#REF!</v>
      </c>
      <c r="AD77" s="175"/>
      <c r="AE77" s="221">
        <f t="shared" si="31"/>
        <v>1</v>
      </c>
      <c r="AF77" s="62"/>
      <c r="AG77" s="63">
        <f t="shared" si="32"/>
        <v>0.5</v>
      </c>
      <c r="AH77" s="59" t="e">
        <f>(S77*$S$5)+(T77*$T$5)+(U77*$U$5)+(V77*$V$5)+(W77*$W$5)+(#REF!*#REF!)+(X77*$X$5)+(Z77*$Z$5)++(#REF!*#REF!)+(AA77*$AA$5)+(#REF!*#REF!)</f>
        <v>#REF!</v>
      </c>
    </row>
    <row r="78" spans="1:34" s="27" customFormat="1" ht="15.75">
      <c r="A78" s="49">
        <v>242858</v>
      </c>
      <c r="B78" s="26"/>
      <c r="C78" s="155">
        <f>Normalization!C77</f>
        <v>0.12511059882052633</v>
      </c>
      <c r="D78" s="155">
        <f>Normalization!D77</f>
        <v>-0.53040001624069399</v>
      </c>
      <c r="E78" s="155">
        <f>Normalization!E77</f>
        <v>-0.12945441410376277</v>
      </c>
      <c r="F78" s="155">
        <f>Normalization!F77</f>
        <v>0.77310204340765032</v>
      </c>
      <c r="G78" s="155">
        <f>Normalization!G77</f>
        <v>4.8212933095860541E-2</v>
      </c>
      <c r="H78" s="155">
        <f>Normalization!H77</f>
        <v>-0.23967405255588092</v>
      </c>
      <c r="I78" s="309"/>
      <c r="J78" s="155">
        <f>Normalization!J77</f>
        <v>0.61570184297994168</v>
      </c>
      <c r="K78" s="155">
        <f>Normalization!K77</f>
        <v>0.9576166243598685</v>
      </c>
      <c r="L78" s="156"/>
      <c r="M78" s="155" t="e">
        <f>Normalization!#REF!</f>
        <v>#REF!</v>
      </c>
      <c r="N78" s="163"/>
      <c r="O78" s="155">
        <f>Normalization!M77</f>
        <v>0.20252694497043872</v>
      </c>
      <c r="P78" s="164"/>
      <c r="Q78" s="165" t="e">
        <f>Normalization!#REF!</f>
        <v>#REF!</v>
      </c>
      <c r="R78" s="164"/>
      <c r="S78" s="172">
        <f t="shared" si="22"/>
        <v>0</v>
      </c>
      <c r="T78" s="172">
        <f t="shared" si="23"/>
        <v>1</v>
      </c>
      <c r="U78" s="172">
        <f t="shared" si="24"/>
        <v>1</v>
      </c>
      <c r="V78" s="172">
        <f t="shared" si="25"/>
        <v>0</v>
      </c>
      <c r="W78" s="172">
        <f t="shared" si="26"/>
        <v>0</v>
      </c>
      <c r="X78" s="172">
        <f t="shared" si="27"/>
        <v>1</v>
      </c>
      <c r="Y78" s="100"/>
      <c r="Z78" s="172">
        <f t="shared" si="28"/>
        <v>0</v>
      </c>
      <c r="AA78" s="172">
        <f t="shared" si="29"/>
        <v>0</v>
      </c>
      <c r="AB78" s="222"/>
      <c r="AC78" s="172" t="e">
        <f t="shared" si="30"/>
        <v>#REF!</v>
      </c>
      <c r="AD78" s="222"/>
      <c r="AE78" s="172">
        <f t="shared" si="31"/>
        <v>0</v>
      </c>
      <c r="AF78" s="64"/>
      <c r="AG78" s="65">
        <f t="shared" si="32"/>
        <v>0.375</v>
      </c>
      <c r="AH78" s="30" t="e">
        <f>(S78*$S$5)+(T78*$T$5)+(U78*$U$5)+(V78*$V$5)+(W78*$W$5)+(#REF!*#REF!)+(X78*$X$5)+(Z78*$Z$5)++(#REF!*#REF!)+(AA78*$AA$5)+(#REF!*#REF!)</f>
        <v>#REF!</v>
      </c>
    </row>
    <row r="79" spans="1:34" ht="15.75">
      <c r="A79" s="46">
        <v>242889</v>
      </c>
      <c r="C79" s="150">
        <f>Normalization!C78</f>
        <v>0.18366666000088164</v>
      </c>
      <c r="D79" s="150">
        <f>Normalization!D78</f>
        <v>-0.34760313199106974</v>
      </c>
      <c r="E79" s="150">
        <f>Normalization!E78</f>
        <v>0.32666548726149597</v>
      </c>
      <c r="F79" s="150">
        <f>Normalization!F78</f>
        <v>1.2959314246422933</v>
      </c>
      <c r="G79" s="150">
        <f>Normalization!G78</f>
        <v>0.41656357017665047</v>
      </c>
      <c r="H79" s="150">
        <f>Normalization!H78</f>
        <v>0.18888759267521837</v>
      </c>
      <c r="I79" s="308"/>
      <c r="J79" s="150">
        <f>Normalization!J78</f>
        <v>0.97405229490451206</v>
      </c>
      <c r="K79" s="150">
        <f>Normalization!K78</f>
        <v>0.47243210086176018</v>
      </c>
      <c r="L79" s="151"/>
      <c r="M79" s="150" t="e">
        <f>Normalization!#REF!</f>
        <v>#REF!</v>
      </c>
      <c r="N79" s="160"/>
      <c r="O79" s="150">
        <f>Normalization!M78</f>
        <v>0.43882449981646776</v>
      </c>
      <c r="P79" s="161"/>
      <c r="Q79" s="162" t="e">
        <f>Normalization!#REF!</f>
        <v>#REF!</v>
      </c>
      <c r="R79" s="161"/>
      <c r="S79" s="174">
        <f t="shared" si="22"/>
        <v>0</v>
      </c>
      <c r="T79" s="174">
        <f t="shared" si="23"/>
        <v>1</v>
      </c>
      <c r="U79" s="174">
        <f t="shared" si="24"/>
        <v>0</v>
      </c>
      <c r="V79" s="174">
        <f t="shared" si="25"/>
        <v>0</v>
      </c>
      <c r="W79" s="174">
        <f t="shared" si="26"/>
        <v>0</v>
      </c>
      <c r="X79" s="174">
        <f t="shared" si="27"/>
        <v>0</v>
      </c>
      <c r="Y79" s="99"/>
      <c r="Z79" s="174">
        <f t="shared" si="28"/>
        <v>0</v>
      </c>
      <c r="AA79" s="174">
        <f t="shared" si="29"/>
        <v>0</v>
      </c>
      <c r="AB79" s="175"/>
      <c r="AC79" s="174" t="e">
        <f t="shared" si="30"/>
        <v>#REF!</v>
      </c>
      <c r="AD79" s="175"/>
      <c r="AE79" s="174">
        <f t="shared" si="31"/>
        <v>0</v>
      </c>
      <c r="AF79" s="62"/>
      <c r="AG79" s="63">
        <f t="shared" si="32"/>
        <v>0.125</v>
      </c>
      <c r="AH79" s="23" t="e">
        <f>(S79*$S$5)+(T79*$T$5)+(U79*$U$5)+(V79*$V$5)+(W79*$W$5)+(#REF!*#REF!)+(X79*$X$5)+(Z79*$Z$5)++(#REF!*#REF!)+(AA79*$AA$5)+(#REF!*#REF!)</f>
        <v>#REF!</v>
      </c>
    </row>
    <row r="80" spans="1:34" ht="15.75">
      <c r="A80" s="49">
        <v>242920</v>
      </c>
      <c r="C80" s="150">
        <f>Normalization!C79</f>
        <v>0.25258528372785305</v>
      </c>
      <c r="D80" s="150">
        <f>Normalization!D79</f>
        <v>-0.18945531170109253</v>
      </c>
      <c r="E80" s="150">
        <f>Normalization!E79</f>
        <v>0.62589300137381221</v>
      </c>
      <c r="F80" s="150">
        <f>Normalization!F79</f>
        <v>1.7059211434677888</v>
      </c>
      <c r="G80" s="150">
        <f>Normalization!G79</f>
        <v>0.82317582104296572</v>
      </c>
      <c r="H80" s="150">
        <f>Normalization!H79</f>
        <v>0.53724127704321045</v>
      </c>
      <c r="I80" s="308"/>
      <c r="J80" s="150">
        <f>Normalization!J79</f>
        <v>1.3686762251748801</v>
      </c>
      <c r="K80" s="150">
        <f>Normalization!K79</f>
        <v>-7.2842577490372609E-2</v>
      </c>
      <c r="L80" s="151"/>
      <c r="M80" s="150" t="e">
        <f>Normalization!#REF!</f>
        <v>#REF!</v>
      </c>
      <c r="N80" s="160"/>
      <c r="O80" s="150">
        <f>Normalization!M79</f>
        <v>0.63139935782988066</v>
      </c>
      <c r="P80" s="161"/>
      <c r="Q80" s="162" t="e">
        <f>Normalization!#REF!</f>
        <v>#REF!</v>
      </c>
      <c r="R80" s="161"/>
      <c r="S80" s="174">
        <f t="shared" si="22"/>
        <v>0</v>
      </c>
      <c r="T80" s="174">
        <f t="shared" si="23"/>
        <v>1</v>
      </c>
      <c r="U80" s="174">
        <f t="shared" si="24"/>
        <v>0</v>
      </c>
      <c r="V80" s="174">
        <f t="shared" si="25"/>
        <v>0</v>
      </c>
      <c r="W80" s="174">
        <f t="shared" si="26"/>
        <v>0</v>
      </c>
      <c r="X80" s="174">
        <f t="shared" si="27"/>
        <v>0</v>
      </c>
      <c r="Y80" s="99"/>
      <c r="Z80" s="223">
        <f t="shared" si="28"/>
        <v>0</v>
      </c>
      <c r="AA80" s="174">
        <f t="shared" si="29"/>
        <v>1</v>
      </c>
      <c r="AB80" s="175"/>
      <c r="AC80" s="174" t="e">
        <f t="shared" si="30"/>
        <v>#REF!</v>
      </c>
      <c r="AD80" s="175"/>
      <c r="AE80" s="174">
        <f t="shared" si="31"/>
        <v>0</v>
      </c>
      <c r="AF80" s="62"/>
      <c r="AG80" s="63">
        <f t="shared" si="32"/>
        <v>0.25</v>
      </c>
    </row>
    <row r="81" spans="1:33" ht="15.75">
      <c r="A81" s="49">
        <v>242948</v>
      </c>
      <c r="C81" s="150">
        <f>Normalization!C80</f>
        <v>0.33653129139324733</v>
      </c>
      <c r="D81" s="150">
        <f>Normalization!D80</f>
        <v>-3.5643586558497843E-2</v>
      </c>
      <c r="E81" s="150">
        <f>Normalization!E80</f>
        <v>0.77617114475926774</v>
      </c>
      <c r="F81" s="150">
        <f>Normalization!F80</f>
        <v>2.0054141660781815</v>
      </c>
      <c r="G81" s="150">
        <f>Normalization!G80</f>
        <v>1.2209035253771574</v>
      </c>
      <c r="H81" s="150">
        <f>Normalization!H80</f>
        <v>0.81036251060076436</v>
      </c>
      <c r="I81" s="308"/>
      <c r="J81" s="150">
        <f>Normalization!J80</f>
        <v>1.7109965274992585</v>
      </c>
      <c r="K81" s="150">
        <f>Normalization!K80</f>
        <v>-0.64248278478802512</v>
      </c>
      <c r="L81" s="151"/>
      <c r="M81" s="150" t="e">
        <f>Normalization!#REF!</f>
        <v>#REF!</v>
      </c>
      <c r="N81" s="160"/>
      <c r="O81" s="150">
        <f>Normalization!M80</f>
        <v>0.77278159929516932</v>
      </c>
      <c r="P81" s="166"/>
      <c r="Q81" s="167" t="e">
        <f>Normalization!#REF!</f>
        <v>#REF!</v>
      </c>
      <c r="R81" s="153"/>
      <c r="S81" s="174">
        <f t="shared" si="22"/>
        <v>0</v>
      </c>
      <c r="T81" s="174">
        <f t="shared" si="23"/>
        <v>1</v>
      </c>
      <c r="U81" s="174">
        <f t="shared" si="24"/>
        <v>0</v>
      </c>
      <c r="V81" s="174">
        <f t="shared" si="25"/>
        <v>0</v>
      </c>
      <c r="W81" s="174">
        <f t="shared" si="26"/>
        <v>0</v>
      </c>
      <c r="X81" s="174">
        <f t="shared" si="27"/>
        <v>0</v>
      </c>
      <c r="Y81" s="99"/>
      <c r="Z81" s="174">
        <f t="shared" si="28"/>
        <v>0</v>
      </c>
      <c r="AA81" s="174">
        <f t="shared" si="29"/>
        <v>1</v>
      </c>
      <c r="AB81" s="175"/>
      <c r="AC81" s="174" t="e">
        <f t="shared" si="30"/>
        <v>#REF!</v>
      </c>
      <c r="AD81" s="175"/>
      <c r="AE81" s="174">
        <f t="shared" si="31"/>
        <v>0</v>
      </c>
      <c r="AF81" s="62"/>
      <c r="AG81" s="63">
        <f t="shared" si="32"/>
        <v>0.25</v>
      </c>
    </row>
    <row r="82" spans="1:33" ht="15.75">
      <c r="A82" s="49">
        <v>242979</v>
      </c>
      <c r="C82" s="150">
        <f>Normalization!C81</f>
        <v>0.43595404181797198</v>
      </c>
      <c r="D82" s="150">
        <f>Normalization!D81</f>
        <v>0.12371485374751748</v>
      </c>
      <c r="E82" s="150">
        <f>Normalization!E81</f>
        <v>0.8059613239029586</v>
      </c>
      <c r="F82" s="150">
        <f>Normalization!F81</f>
        <v>2.1790547105303539</v>
      </c>
      <c r="G82" s="150">
        <f>Normalization!G81</f>
        <v>1.5451358982063086</v>
      </c>
      <c r="H82" s="150">
        <f>Normalization!H81</f>
        <v>1.0251989499651168</v>
      </c>
      <c r="I82" s="308"/>
      <c r="J82" s="150">
        <f>Normalization!J81</f>
        <v>1.9268403220911468</v>
      </c>
      <c r="K82" s="150">
        <f>Normalization!K81</f>
        <v>-1.1863024397008299</v>
      </c>
      <c r="L82" s="151"/>
      <c r="M82" s="150" t="e">
        <f>Normalization!#REF!</f>
        <v>#REF!</v>
      </c>
      <c r="N82" s="160"/>
      <c r="O82" s="150">
        <f>Normalization!M81</f>
        <v>0.85694470757006802</v>
      </c>
      <c r="P82" s="166"/>
      <c r="Q82" s="167" t="e">
        <f>Normalization!#REF!</f>
        <v>#REF!</v>
      </c>
      <c r="R82" s="153"/>
      <c r="S82" s="174">
        <f t="shared" si="22"/>
        <v>0</v>
      </c>
      <c r="T82" s="174">
        <f t="shared" si="23"/>
        <v>0</v>
      </c>
      <c r="U82" s="174">
        <f t="shared" si="24"/>
        <v>0</v>
      </c>
      <c r="V82" s="174">
        <f t="shared" si="25"/>
        <v>0</v>
      </c>
      <c r="W82" s="174">
        <f t="shared" si="26"/>
        <v>0</v>
      </c>
      <c r="X82" s="174">
        <f t="shared" si="27"/>
        <v>0</v>
      </c>
      <c r="Y82" s="99"/>
      <c r="Z82" s="174">
        <f t="shared" si="28"/>
        <v>0</v>
      </c>
      <c r="AA82" s="174">
        <f t="shared" si="29"/>
        <v>2</v>
      </c>
      <c r="AB82" s="175"/>
      <c r="AC82" s="174" t="e">
        <f t="shared" si="30"/>
        <v>#REF!</v>
      </c>
      <c r="AD82" s="175"/>
      <c r="AE82" s="174">
        <f t="shared" si="31"/>
        <v>0</v>
      </c>
      <c r="AF82" s="62"/>
      <c r="AG82" s="63">
        <f t="shared" si="32"/>
        <v>0.25</v>
      </c>
    </row>
    <row r="83" spans="1:33" ht="15.75">
      <c r="A83" s="49">
        <v>243009</v>
      </c>
      <c r="C83" s="150">
        <f>Normalization!C82</f>
        <v>0.54493127497460581</v>
      </c>
      <c r="D83" s="150">
        <f>Normalization!D82</f>
        <v>0.30873613212288631</v>
      </c>
      <c r="E83" s="150">
        <f>Normalization!E82</f>
        <v>0.75988869843931395</v>
      </c>
      <c r="F83" s="150">
        <f>Normalization!F82</f>
        <v>2.2578428580118368</v>
      </c>
      <c r="G83" s="150">
        <f>Normalization!G82</f>
        <v>1.7518028933553056</v>
      </c>
      <c r="H83" s="150">
        <f>Normalization!H82</f>
        <v>1.1968444772165554</v>
      </c>
      <c r="I83" s="308"/>
      <c r="J83" s="150">
        <f>Normalization!J82</f>
        <v>1.9876135971447999</v>
      </c>
      <c r="K83" s="150">
        <f>Normalization!K82</f>
        <v>-1.6663368443694793</v>
      </c>
      <c r="L83" s="151"/>
      <c r="M83" s="150" t="e">
        <f>Normalization!#REF!</f>
        <v>#REF!</v>
      </c>
      <c r="N83" s="160"/>
      <c r="O83" s="150">
        <f>Normalization!M82</f>
        <v>0.89266538586197808</v>
      </c>
      <c r="P83" s="161"/>
      <c r="Q83" s="162" t="e">
        <f>Normalization!#REF!</f>
        <v>#REF!</v>
      </c>
      <c r="R83" s="161"/>
      <c r="S83" s="174">
        <f t="shared" si="22"/>
        <v>0</v>
      </c>
      <c r="T83" s="174">
        <f t="shared" si="23"/>
        <v>0</v>
      </c>
      <c r="U83" s="174">
        <f t="shared" si="24"/>
        <v>0</v>
      </c>
      <c r="V83" s="174">
        <f t="shared" si="25"/>
        <v>0</v>
      </c>
      <c r="W83" s="174">
        <f t="shared" si="26"/>
        <v>0</v>
      </c>
      <c r="X83" s="174">
        <f t="shared" si="27"/>
        <v>0</v>
      </c>
      <c r="Y83" s="99"/>
      <c r="Z83" s="174">
        <f t="shared" si="28"/>
        <v>0</v>
      </c>
      <c r="AA83" s="174">
        <f t="shared" si="29"/>
        <v>2</v>
      </c>
      <c r="AB83" s="175"/>
      <c r="AC83" s="174" t="e">
        <f t="shared" si="30"/>
        <v>#REF!</v>
      </c>
      <c r="AD83" s="175"/>
      <c r="AE83" s="174">
        <f t="shared" si="31"/>
        <v>0</v>
      </c>
      <c r="AF83" s="62"/>
      <c r="AG83" s="63">
        <f t="shared" si="32"/>
        <v>0.25</v>
      </c>
    </row>
    <row r="84" spans="1:33" ht="15.75">
      <c r="A84" s="49">
        <v>243040</v>
      </c>
      <c r="C84" s="150">
        <f>Normalization!C83</f>
        <v>0.65444355336953564</v>
      </c>
      <c r="D84" s="150">
        <f>Normalization!D83</f>
        <v>0.50655248714447165</v>
      </c>
      <c r="E84" s="150">
        <f>Normalization!E83</f>
        <v>0.70066501241706836</v>
      </c>
      <c r="F84" s="150">
        <f>Normalization!F83</f>
        <v>2.2477183133284879</v>
      </c>
      <c r="G84" s="150">
        <f>Normalization!G83</f>
        <v>1.8192613460524387</v>
      </c>
      <c r="H84" s="150">
        <f>Normalization!H83</f>
        <v>1.3372587269073772</v>
      </c>
      <c r="I84" s="308"/>
      <c r="J84" s="150">
        <f>Normalization!J83</f>
        <v>1.9105212859955472</v>
      </c>
      <c r="K84" s="150">
        <f>Normalization!K83</f>
        <v>-2.0520274664572353</v>
      </c>
      <c r="L84" s="168"/>
      <c r="M84" s="150" t="e">
        <f>Normalization!#REF!</f>
        <v>#REF!</v>
      </c>
      <c r="N84" s="160"/>
      <c r="O84" s="150">
        <f>Normalization!M83</f>
        <v>0.89054915734471141</v>
      </c>
      <c r="P84" s="161"/>
      <c r="Q84" s="162" t="e">
        <f>Normalization!#REF!</f>
        <v>#REF!</v>
      </c>
      <c r="R84" s="161"/>
      <c r="S84" s="174">
        <f t="shared" si="22"/>
        <v>0</v>
      </c>
      <c r="T84" s="174">
        <f t="shared" si="23"/>
        <v>0</v>
      </c>
      <c r="U84" s="174">
        <f t="shared" si="24"/>
        <v>0</v>
      </c>
      <c r="V84" s="174">
        <f t="shared" si="25"/>
        <v>0</v>
      </c>
      <c r="W84" s="174">
        <f t="shared" si="26"/>
        <v>0</v>
      </c>
      <c r="X84" s="174">
        <f t="shared" si="27"/>
        <v>0</v>
      </c>
      <c r="Y84" s="99"/>
      <c r="Z84" s="174">
        <f t="shared" si="28"/>
        <v>0</v>
      </c>
      <c r="AA84" s="174">
        <f t="shared" si="29"/>
        <v>2</v>
      </c>
      <c r="AB84" s="175"/>
      <c r="AC84" s="174" t="e">
        <f t="shared" si="30"/>
        <v>#REF!</v>
      </c>
      <c r="AD84" s="175"/>
      <c r="AE84" s="174">
        <f t="shared" si="31"/>
        <v>0</v>
      </c>
      <c r="AF84" s="62"/>
      <c r="AG84" s="63">
        <f t="shared" si="32"/>
        <v>0.25</v>
      </c>
    </row>
    <row r="85" spans="1:33" ht="15.75">
      <c r="A85" s="49">
        <v>243070</v>
      </c>
      <c r="C85" s="169">
        <f>Normalization!C84</f>
        <v>0.73853391499624366</v>
      </c>
      <c r="D85" s="169">
        <f>Normalization!D84</f>
        <v>0.68534593806266209</v>
      </c>
      <c r="E85" s="169">
        <f>Normalization!E84</f>
        <v>0.66417221893035239</v>
      </c>
      <c r="F85" s="169">
        <f>Normalization!F84</f>
        <v>2.1351919048230013</v>
      </c>
      <c r="G85" s="169">
        <f>Normalization!G84</f>
        <v>1.7550014614353571</v>
      </c>
      <c r="H85" s="169">
        <f>Normalization!H84</f>
        <v>1.4476505849027645</v>
      </c>
      <c r="I85" s="310"/>
      <c r="J85" s="169">
        <f>Normalization!J84</f>
        <v>1.7335226721402304</v>
      </c>
      <c r="K85" s="169">
        <f>Normalization!K84</f>
        <v>-2.3202344984586634</v>
      </c>
      <c r="L85" s="152"/>
      <c r="M85" s="169" t="e">
        <f>Normalization!#REF!</f>
        <v>#REF!</v>
      </c>
      <c r="N85" s="152"/>
      <c r="O85" s="169">
        <f>Normalization!M84</f>
        <v>0.85489802460399344</v>
      </c>
      <c r="P85" s="153"/>
      <c r="Q85" s="104"/>
      <c r="R85" s="153"/>
      <c r="S85" s="104">
        <f t="shared" si="22"/>
        <v>0</v>
      </c>
      <c r="T85" s="104">
        <f t="shared" si="23"/>
        <v>0</v>
      </c>
      <c r="U85" s="104">
        <f t="shared" si="24"/>
        <v>0</v>
      </c>
      <c r="V85" s="104">
        <f t="shared" si="25"/>
        <v>0</v>
      </c>
      <c r="W85" s="104">
        <f t="shared" si="26"/>
        <v>0</v>
      </c>
      <c r="X85" s="104">
        <f t="shared" si="27"/>
        <v>0</v>
      </c>
      <c r="Y85" s="98"/>
      <c r="Z85" s="104">
        <f t="shared" si="28"/>
        <v>0</v>
      </c>
      <c r="AA85" s="104">
        <f t="shared" si="29"/>
        <v>2</v>
      </c>
      <c r="AB85" s="170"/>
      <c r="AC85" s="104" t="e">
        <f t="shared" si="30"/>
        <v>#REF!</v>
      </c>
      <c r="AD85" s="170"/>
      <c r="AE85" s="104">
        <f t="shared" si="31"/>
        <v>0</v>
      </c>
      <c r="AF85" s="62"/>
      <c r="AG85" s="63">
        <f t="shared" si="32"/>
        <v>0.25</v>
      </c>
    </row>
    <row r="86" spans="1:33" ht="15.75">
      <c r="A86" s="49">
        <v>243101</v>
      </c>
      <c r="C86" s="169">
        <f>Normalization!C85</f>
        <v>0.783304034187707</v>
      </c>
      <c r="D86" s="169">
        <f>Normalization!D85</f>
        <v>0.82148025750635456</v>
      </c>
      <c r="E86" s="169">
        <f>Normalization!E85</f>
        <v>0.65430576727874568</v>
      </c>
      <c r="F86" s="169">
        <f>Normalization!F85</f>
        <v>1.9310496949318607</v>
      </c>
      <c r="G86" s="169">
        <f>Normalization!G85</f>
        <v>1.6081792054475847</v>
      </c>
      <c r="H86" s="169">
        <f>Normalization!H85</f>
        <v>1.542405452447343</v>
      </c>
      <c r="I86" s="310"/>
      <c r="J86" s="169">
        <f>Normalization!J85</f>
        <v>1.5036779756433161</v>
      </c>
      <c r="K86" s="169">
        <f>Normalization!K85</f>
        <v>-2.4540661800097916</v>
      </c>
      <c r="L86" s="152"/>
      <c r="M86" s="169" t="e">
        <f>Normalization!#REF!</f>
        <v>#REF!</v>
      </c>
      <c r="N86" s="152"/>
      <c r="O86" s="169">
        <f>Normalization!M85</f>
        <v>0.79879202592914011</v>
      </c>
      <c r="P86" s="153"/>
      <c r="Q86" s="104"/>
      <c r="R86" s="153"/>
      <c r="S86" s="104">
        <f t="shared" si="22"/>
        <v>0</v>
      </c>
      <c r="T86" s="104">
        <f t="shared" si="23"/>
        <v>0</v>
      </c>
      <c r="U86" s="104">
        <f t="shared" si="24"/>
        <v>0</v>
      </c>
      <c r="V86" s="104">
        <f t="shared" si="25"/>
        <v>0</v>
      </c>
      <c r="W86" s="104">
        <f t="shared" si="26"/>
        <v>0</v>
      </c>
      <c r="X86" s="104">
        <f t="shared" si="27"/>
        <v>0</v>
      </c>
      <c r="Y86" s="98"/>
      <c r="Z86" s="104">
        <f t="shared" si="28"/>
        <v>0</v>
      </c>
      <c r="AA86" s="104">
        <f t="shared" si="29"/>
        <v>2</v>
      </c>
      <c r="AB86" s="170"/>
      <c r="AC86" s="104" t="e">
        <f t="shared" si="30"/>
        <v>#REF!</v>
      </c>
      <c r="AD86" s="170"/>
      <c r="AE86" s="104">
        <f t="shared" si="31"/>
        <v>0</v>
      </c>
      <c r="AF86" s="62"/>
      <c r="AG86" s="63">
        <f t="shared" si="32"/>
        <v>0.25</v>
      </c>
    </row>
    <row r="87" spans="1:33" ht="15.75">
      <c r="A87" s="49">
        <v>243132</v>
      </c>
      <c r="C87" s="169">
        <f>Normalization!C86</f>
        <v>0.76558821778283526</v>
      </c>
      <c r="D87" s="169">
        <f>Normalization!D86</f>
        <v>0.90572376534861043</v>
      </c>
      <c r="E87" s="169">
        <f>Normalization!E86</f>
        <v>0.63891750804074465</v>
      </c>
      <c r="F87" s="169">
        <f>Normalization!F86</f>
        <v>1.5952808417696849</v>
      </c>
      <c r="G87" s="169">
        <f>Normalization!G86</f>
        <v>1.4261201813818498</v>
      </c>
      <c r="H87" s="169">
        <f>Normalization!H86</f>
        <v>1.6028298949908657</v>
      </c>
      <c r="I87" s="310"/>
      <c r="J87" s="169">
        <f>Normalization!J86</f>
        <v>1.261144476921165</v>
      </c>
      <c r="K87" s="169">
        <f>Normalization!K86</f>
        <v>-2.4491567522707909</v>
      </c>
      <c r="L87" s="152"/>
      <c r="M87" s="169" t="e">
        <f>Normalization!#REF!</f>
        <v>#REF!</v>
      </c>
      <c r="N87" s="152"/>
      <c r="O87" s="169">
        <f>Normalization!M86</f>
        <v>0.71830601674562067</v>
      </c>
      <c r="P87" s="153"/>
      <c r="Q87" s="104"/>
      <c r="R87" s="153"/>
      <c r="S87" s="104">
        <f t="shared" si="22"/>
        <v>0</v>
      </c>
      <c r="T87" s="104">
        <f t="shared" si="23"/>
        <v>0</v>
      </c>
      <c r="U87" s="104">
        <f t="shared" si="24"/>
        <v>0</v>
      </c>
      <c r="V87" s="104">
        <f t="shared" si="25"/>
        <v>0</v>
      </c>
      <c r="W87" s="104">
        <f t="shared" si="26"/>
        <v>0</v>
      </c>
      <c r="X87" s="104">
        <f t="shared" si="27"/>
        <v>0</v>
      </c>
      <c r="Y87" s="98"/>
      <c r="Z87" s="104">
        <f t="shared" si="28"/>
        <v>0</v>
      </c>
      <c r="AA87" s="104">
        <f t="shared" si="29"/>
        <v>2</v>
      </c>
      <c r="AB87" s="170"/>
      <c r="AC87" s="104" t="e">
        <f t="shared" si="30"/>
        <v>#REF!</v>
      </c>
      <c r="AD87" s="170"/>
      <c r="AE87" s="104">
        <f t="shared" si="31"/>
        <v>0</v>
      </c>
      <c r="AF87" s="62"/>
      <c r="AG87" s="63">
        <f t="shared" si="32"/>
        <v>0.25</v>
      </c>
    </row>
    <row r="88" spans="1:33" ht="15.75">
      <c r="A88" s="49">
        <v>243162</v>
      </c>
      <c r="C88" s="169">
        <f>Normalization!C87</f>
        <v>0.67910772251186879</v>
      </c>
      <c r="D88" s="169">
        <f>Normalization!D87</f>
        <v>0.95620480035106725</v>
      </c>
      <c r="E88" s="169">
        <f>Normalization!E87</f>
        <v>0.63113496285263182</v>
      </c>
      <c r="F88" s="169">
        <f>Normalization!F87</f>
        <v>1.2166377440756386</v>
      </c>
      <c r="G88" s="169">
        <f>Normalization!G87</f>
        <v>1.2488615566199655</v>
      </c>
      <c r="H88" s="169">
        <f>Normalization!H87</f>
        <v>1.6458719928245591</v>
      </c>
      <c r="I88" s="310"/>
      <c r="J88" s="169">
        <f>Normalization!J87</f>
        <v>1.0084333257151956</v>
      </c>
      <c r="K88" s="169">
        <f>Normalization!K87</f>
        <v>-2.3113045783470563</v>
      </c>
      <c r="L88" s="152"/>
      <c r="M88" s="169" t="e">
        <f>Normalization!#REF!</f>
        <v>#REF!</v>
      </c>
      <c r="N88" s="152"/>
      <c r="O88" s="169">
        <f>Normalization!M87</f>
        <v>0.63436844082548371</v>
      </c>
      <c r="P88" s="153"/>
      <c r="Q88" s="104"/>
      <c r="R88" s="153"/>
      <c r="S88" s="104">
        <f t="shared" si="22"/>
        <v>0</v>
      </c>
      <c r="T88" s="104">
        <f t="shared" si="23"/>
        <v>0</v>
      </c>
      <c r="U88" s="104">
        <f t="shared" si="24"/>
        <v>0</v>
      </c>
      <c r="V88" s="104">
        <f t="shared" si="25"/>
        <v>0</v>
      </c>
      <c r="W88" s="104">
        <f t="shared" si="26"/>
        <v>0</v>
      </c>
      <c r="X88" s="104">
        <f t="shared" si="27"/>
        <v>0</v>
      </c>
      <c r="Y88" s="98"/>
      <c r="Z88" s="104">
        <f t="shared" si="28"/>
        <v>0</v>
      </c>
      <c r="AA88" s="104">
        <f t="shared" si="29"/>
        <v>2</v>
      </c>
      <c r="AB88" s="170"/>
      <c r="AC88" s="104" t="e">
        <f t="shared" si="30"/>
        <v>#REF!</v>
      </c>
      <c r="AD88" s="170"/>
      <c r="AE88" s="104">
        <f t="shared" si="31"/>
        <v>0</v>
      </c>
      <c r="AF88" s="62"/>
      <c r="AG88" s="76">
        <f t="shared" si="32"/>
        <v>0.25</v>
      </c>
    </row>
    <row r="89" spans="1:33" ht="15.75">
      <c r="A89" s="49">
        <v>243193</v>
      </c>
      <c r="C89" s="169">
        <f>Normalization!C88</f>
        <v>0.54218126733417238</v>
      </c>
      <c r="D89" s="169">
        <f>Normalization!D88</f>
        <v>1.0489361263950043</v>
      </c>
      <c r="E89" s="169">
        <f>Normalization!E88</f>
        <v>0.69015688789233443</v>
      </c>
      <c r="F89" s="169">
        <f>Normalization!F88</f>
        <v>0.92486925119884256</v>
      </c>
      <c r="G89" s="169">
        <f>Normalization!G88</f>
        <v>1.0947966978633048</v>
      </c>
      <c r="H89" s="169">
        <f>Normalization!H88</f>
        <v>1.6771144094298347</v>
      </c>
      <c r="I89" s="310"/>
      <c r="J89" s="169">
        <f>Normalization!J88</f>
        <v>0.77095084541464676</v>
      </c>
      <c r="K89" s="169">
        <f>Normalization!K88</f>
        <v>-2.0631971783531395</v>
      </c>
      <c r="L89" s="152"/>
      <c r="M89" s="169" t="e">
        <f>Normalization!#REF!</f>
        <v>#REF!</v>
      </c>
      <c r="N89" s="152"/>
      <c r="O89" s="169">
        <f>Normalization!M88</f>
        <v>0.58572603839687498</v>
      </c>
      <c r="P89" s="153"/>
      <c r="Q89" s="104"/>
      <c r="R89" s="153"/>
      <c r="S89" s="104">
        <f t="shared" si="22"/>
        <v>0</v>
      </c>
      <c r="T89" s="104">
        <f t="shared" si="23"/>
        <v>0</v>
      </c>
      <c r="U89" s="104">
        <f t="shared" si="24"/>
        <v>0</v>
      </c>
      <c r="V89" s="104">
        <f t="shared" si="25"/>
        <v>0</v>
      </c>
      <c r="W89" s="104">
        <f t="shared" si="26"/>
        <v>0</v>
      </c>
      <c r="X89" s="104">
        <f t="shared" si="27"/>
        <v>0</v>
      </c>
      <c r="Y89" s="98"/>
      <c r="Z89" s="104">
        <f t="shared" si="28"/>
        <v>0</v>
      </c>
      <c r="AA89" s="104">
        <f t="shared" si="29"/>
        <v>2</v>
      </c>
      <c r="AB89" s="170"/>
      <c r="AC89" s="104" t="e">
        <f t="shared" si="30"/>
        <v>#REF!</v>
      </c>
      <c r="AD89" s="170"/>
      <c r="AE89" s="104">
        <f t="shared" si="31"/>
        <v>0</v>
      </c>
      <c r="AG89" s="80">
        <f t="shared" si="32"/>
        <v>0.25</v>
      </c>
    </row>
    <row r="90" spans="1:33" s="27" customFormat="1" ht="15.75">
      <c r="A90" s="69">
        <v>243223</v>
      </c>
      <c r="B90" s="26"/>
      <c r="C90" s="155">
        <f>Normalization!C89</f>
        <v>0.3767871580134653</v>
      </c>
      <c r="D90" s="155">
        <f>Normalization!D89</f>
        <v>1.2382834266119138</v>
      </c>
      <c r="E90" s="155">
        <f>Normalization!E89</f>
        <v>0.81929413192887168</v>
      </c>
      <c r="F90" s="155">
        <f>Normalization!F89</f>
        <v>0.66393902234015001</v>
      </c>
      <c r="G90" s="155">
        <f>Normalization!G89</f>
        <v>0.95849870541965376</v>
      </c>
      <c r="H90" s="155">
        <f>Normalization!H89</f>
        <v>1.6766596497359223</v>
      </c>
      <c r="I90" s="311"/>
      <c r="J90" s="155">
        <f>Normalization!J89</f>
        <v>0.60705325585471148</v>
      </c>
      <c r="K90" s="171">
        <f>Normalization!K89</f>
        <v>-1.7434664732844694</v>
      </c>
      <c r="L90" s="163"/>
      <c r="M90" s="155" t="e">
        <f>Normalization!#REF!</f>
        <v>#REF!</v>
      </c>
      <c r="N90" s="163"/>
      <c r="O90" s="155">
        <f>Normalization!M89</f>
        <v>0.57463110957752728</v>
      </c>
      <c r="P90" s="164"/>
      <c r="Q90" s="172"/>
      <c r="R90" s="164"/>
      <c r="S90" s="172">
        <f t="shared" si="22"/>
        <v>0</v>
      </c>
      <c r="T90" s="172">
        <f t="shared" si="23"/>
        <v>0</v>
      </c>
      <c r="U90" s="172">
        <f t="shared" si="24"/>
        <v>0</v>
      </c>
      <c r="V90" s="172">
        <f t="shared" si="25"/>
        <v>0</v>
      </c>
      <c r="W90" s="172">
        <f t="shared" si="26"/>
        <v>0</v>
      </c>
      <c r="X90" s="172">
        <f t="shared" si="27"/>
        <v>0</v>
      </c>
      <c r="Y90" s="100"/>
      <c r="Z90" s="172">
        <f t="shared" si="28"/>
        <v>0</v>
      </c>
      <c r="AA90" s="172">
        <f t="shared" si="29"/>
        <v>2</v>
      </c>
      <c r="AB90" s="173"/>
      <c r="AC90" s="172" t="e">
        <f t="shared" si="30"/>
        <v>#REF!</v>
      </c>
      <c r="AD90" s="173"/>
      <c r="AE90" s="172">
        <f t="shared" si="31"/>
        <v>0</v>
      </c>
      <c r="AF90" s="28"/>
      <c r="AG90" s="81">
        <f t="shared" si="32"/>
        <v>0.25</v>
      </c>
    </row>
    <row r="91" spans="1:33" ht="15.75">
      <c r="A91" s="46">
        <v>243254</v>
      </c>
      <c r="C91" s="150">
        <f>Normalization!C90</f>
        <v>0.21511848185016019</v>
      </c>
      <c r="D91" s="150">
        <f>Normalization!D90</f>
        <v>1.486476196622877</v>
      </c>
      <c r="E91" s="150">
        <f>Normalization!E90</f>
        <v>1.0001452551636933</v>
      </c>
      <c r="F91" s="150">
        <f>Normalization!F90</f>
        <v>0.48647841900095051</v>
      </c>
      <c r="G91" s="150">
        <f>Normalization!G90</f>
        <v>0.82924132554891317</v>
      </c>
      <c r="H91" s="150">
        <f>Normalization!H90</f>
        <v>1.6539936420679504</v>
      </c>
      <c r="I91" s="312"/>
      <c r="J91" s="150">
        <f>Normalization!J90</f>
        <v>0.5717729948168816</v>
      </c>
      <c r="K91" s="150">
        <f>Normalization!K90</f>
        <v>-1.3912479504267754</v>
      </c>
      <c r="L91" s="160"/>
      <c r="M91" s="150" t="e">
        <f>Normalization!#REF!</f>
        <v>#REF!</v>
      </c>
      <c r="N91" s="160"/>
      <c r="O91" s="150">
        <f>Normalization!M90</f>
        <v>0.6064972955805813</v>
      </c>
      <c r="P91" s="153"/>
      <c r="Q91" s="104"/>
      <c r="R91" s="153"/>
      <c r="S91" s="174">
        <f t="shared" si="22"/>
        <v>0</v>
      </c>
      <c r="T91" s="174">
        <f t="shared" si="23"/>
        <v>0</v>
      </c>
      <c r="U91" s="174">
        <f t="shared" si="24"/>
        <v>0</v>
      </c>
      <c r="V91" s="174">
        <f t="shared" si="25"/>
        <v>0</v>
      </c>
      <c r="W91" s="174">
        <f t="shared" si="26"/>
        <v>0</v>
      </c>
      <c r="X91" s="174">
        <f t="shared" si="27"/>
        <v>0</v>
      </c>
      <c r="Y91" s="99"/>
      <c r="Z91" s="174">
        <f t="shared" si="28"/>
        <v>0</v>
      </c>
      <c r="AA91" s="174">
        <f t="shared" si="29"/>
        <v>2</v>
      </c>
      <c r="AB91" s="170"/>
      <c r="AC91" s="174" t="e">
        <f t="shared" si="30"/>
        <v>#REF!</v>
      </c>
      <c r="AD91" s="170"/>
      <c r="AE91" s="174">
        <f t="shared" si="31"/>
        <v>0</v>
      </c>
      <c r="AG91" s="80">
        <f t="shared" si="32"/>
        <v>0.25</v>
      </c>
    </row>
    <row r="92" spans="1:33" ht="15.75">
      <c r="A92" s="49">
        <v>243285</v>
      </c>
      <c r="C92" s="150">
        <f>Normalization!C91</f>
        <v>9.0136010768281011E-2</v>
      </c>
      <c r="D92" s="150">
        <f>Normalization!D91</f>
        <v>1.7488430988057011</v>
      </c>
      <c r="E92" s="150">
        <f>Normalization!E91</f>
        <v>1.1866147000900296</v>
      </c>
      <c r="F92" s="150">
        <f>Normalization!F91</f>
        <v>0.3924726508603642</v>
      </c>
      <c r="G92" s="150">
        <f>Normalization!G91</f>
        <v>0.69489764318735303</v>
      </c>
      <c r="H92" s="150">
        <f>Normalization!H91</f>
        <v>1.6072735509416118</v>
      </c>
      <c r="I92" s="312"/>
      <c r="J92" s="150">
        <f>Normalization!J91</f>
        <v>0.61146303356385834</v>
      </c>
      <c r="K92" s="150">
        <f>Normalization!K91</f>
        <v>-1.0405411223079855</v>
      </c>
      <c r="L92" s="160"/>
      <c r="M92" s="150" t="e">
        <f>Normalization!#REF!</f>
        <v>#REF!</v>
      </c>
      <c r="N92" s="160"/>
      <c r="O92" s="150">
        <f>Normalization!M91</f>
        <v>0.66139494573865165</v>
      </c>
      <c r="P92" s="153"/>
      <c r="Q92" s="104"/>
      <c r="R92" s="153"/>
      <c r="S92" s="174">
        <f t="shared" si="22"/>
        <v>0</v>
      </c>
      <c r="T92" s="174">
        <f t="shared" si="23"/>
        <v>0</v>
      </c>
      <c r="U92" s="174">
        <f t="shared" si="24"/>
        <v>0</v>
      </c>
      <c r="V92" s="174">
        <f t="shared" si="25"/>
        <v>0</v>
      </c>
      <c r="W92" s="174">
        <f t="shared" si="26"/>
        <v>0</v>
      </c>
      <c r="X92" s="174">
        <f t="shared" si="27"/>
        <v>0</v>
      </c>
      <c r="Y92" s="99"/>
      <c r="Z92" s="174">
        <f t="shared" si="28"/>
        <v>0</v>
      </c>
      <c r="AA92" s="174">
        <f t="shared" si="29"/>
        <v>2</v>
      </c>
      <c r="AB92" s="170"/>
      <c r="AC92" s="174" t="e">
        <f t="shared" si="30"/>
        <v>#REF!</v>
      </c>
      <c r="AD92" s="170"/>
      <c r="AE92" s="174">
        <f t="shared" si="31"/>
        <v>0</v>
      </c>
      <c r="AG92" s="80">
        <f t="shared" si="32"/>
        <v>0.25</v>
      </c>
    </row>
    <row r="93" spans="1:33" ht="15.75">
      <c r="A93" s="49">
        <v>243313</v>
      </c>
      <c r="C93" s="150">
        <f>Normalization!C92</f>
        <v>-1.3098149594585788E-3</v>
      </c>
      <c r="D93" s="150">
        <f>Normalization!D92</f>
        <v>1.9675770279077469</v>
      </c>
      <c r="E93" s="150">
        <f>Normalization!E92</f>
        <v>1.316520071060594</v>
      </c>
      <c r="F93" s="150">
        <f>Normalization!F92</f>
        <v>0.32349555195705287</v>
      </c>
      <c r="G93" s="150">
        <f>Normalization!G92</f>
        <v>0.56618290869843246</v>
      </c>
      <c r="H93" s="150">
        <f>Normalization!H92</f>
        <v>1.5409173977490793</v>
      </c>
      <c r="I93" s="312"/>
      <c r="J93" s="150">
        <f>Normalization!J92</f>
        <v>0.66650246924393763</v>
      </c>
      <c r="K93" s="150">
        <f>Normalization!K92</f>
        <v>-0.72333919586480289</v>
      </c>
      <c r="L93" s="160"/>
      <c r="M93" s="150" t="e">
        <f>Normalization!#REF!</f>
        <v>#REF!</v>
      </c>
      <c r="N93" s="160"/>
      <c r="O93" s="150">
        <f>Normalization!M92</f>
        <v>0.70706830197407267</v>
      </c>
      <c r="P93" s="153"/>
      <c r="Q93" s="104"/>
      <c r="R93" s="153"/>
      <c r="S93" s="174">
        <f t="shared" si="22"/>
        <v>1</v>
      </c>
      <c r="T93" s="174">
        <f t="shared" si="23"/>
        <v>0</v>
      </c>
      <c r="U93" s="174">
        <f t="shared" si="24"/>
        <v>0</v>
      </c>
      <c r="V93" s="174">
        <f t="shared" si="25"/>
        <v>0</v>
      </c>
      <c r="W93" s="174">
        <f t="shared" si="26"/>
        <v>0</v>
      </c>
      <c r="X93" s="174">
        <f t="shared" si="27"/>
        <v>0</v>
      </c>
      <c r="Y93" s="99"/>
      <c r="Z93" s="174">
        <f t="shared" si="28"/>
        <v>0</v>
      </c>
      <c r="AA93" s="174">
        <f t="shared" si="29"/>
        <v>1</v>
      </c>
      <c r="AB93" s="170"/>
      <c r="AC93" s="174" t="e">
        <f t="shared" si="30"/>
        <v>#REF!</v>
      </c>
      <c r="AD93" s="170"/>
      <c r="AE93" s="174">
        <f t="shared" si="31"/>
        <v>0</v>
      </c>
      <c r="AG93" s="80">
        <f t="shared" si="32"/>
        <v>0.25</v>
      </c>
    </row>
    <row r="94" spans="1:33" ht="15.75">
      <c r="A94" s="49">
        <v>243344</v>
      </c>
      <c r="C94" s="150">
        <f>Normalization!C93</f>
        <v>-6.5819661459951925E-2</v>
      </c>
      <c r="D94" s="150">
        <f>Normalization!D93</f>
        <v>2.0801211338660028</v>
      </c>
      <c r="E94" s="150">
        <f>Normalization!E93</f>
        <v>1.3652114348953528</v>
      </c>
      <c r="F94" s="150">
        <f>Normalization!F93</f>
        <v>0.23632834675040956</v>
      </c>
      <c r="G94" s="150">
        <f>Normalization!G93</f>
        <v>0.45890256745343239</v>
      </c>
      <c r="H94" s="150">
        <f>Normalization!H93</f>
        <v>1.45302997495855</v>
      </c>
      <c r="I94" s="312"/>
      <c r="J94" s="150">
        <f>Normalization!J93</f>
        <v>0.67958567033939077</v>
      </c>
      <c r="K94" s="150">
        <f>Normalization!K93</f>
        <v>-0.46657772184380386</v>
      </c>
      <c r="L94" s="160"/>
      <c r="M94" s="150" t="e">
        <f>Normalization!#REF!</f>
        <v>#REF!</v>
      </c>
      <c r="N94" s="160"/>
      <c r="O94" s="150">
        <f>Normalization!M93</f>
        <v>0.7175977181199229</v>
      </c>
      <c r="P94" s="161"/>
      <c r="Q94" s="174"/>
      <c r="R94" s="161"/>
      <c r="S94" s="174">
        <f t="shared" si="22"/>
        <v>1</v>
      </c>
      <c r="T94" s="174">
        <f t="shared" si="23"/>
        <v>0</v>
      </c>
      <c r="U94" s="174">
        <f t="shared" si="24"/>
        <v>0</v>
      </c>
      <c r="V94" s="174">
        <f t="shared" si="25"/>
        <v>0</v>
      </c>
      <c r="W94" s="174">
        <f t="shared" si="26"/>
        <v>0</v>
      </c>
      <c r="X94" s="174">
        <f t="shared" si="27"/>
        <v>0</v>
      </c>
      <c r="Y94" s="99"/>
      <c r="Z94" s="174">
        <f t="shared" si="28"/>
        <v>0</v>
      </c>
      <c r="AA94" s="174">
        <f t="shared" si="29"/>
        <v>1</v>
      </c>
      <c r="AB94" s="175"/>
      <c r="AC94" s="174" t="e">
        <f t="shared" ref="AC94" si="33">IF(M94&lt;$M$2,2,(IF(AND(M94&gt;=$M$2,M94&lt;=$M$1),1,0)))</f>
        <v>#REF!</v>
      </c>
      <c r="AD94" s="175"/>
      <c r="AE94" s="174">
        <f t="shared" ref="AE94" si="34">IF(O94&lt;$M$2,2,(IF(AND(O94&gt;=$M$2,O94&lt;=$M$1),1,0)))</f>
        <v>0</v>
      </c>
    </row>
    <row r="95" spans="1:33" ht="15.75">
      <c r="A95" s="49">
        <v>243374</v>
      </c>
      <c r="C95" s="150">
        <f>Normalization!C94</f>
        <v>-0.10434342628139454</v>
      </c>
      <c r="D95" s="150">
        <f>Normalization!D94</f>
        <v>2.0436090554415918</v>
      </c>
      <c r="E95" s="169">
        <f>Normalization!E94</f>
        <v>1.354888327302483</v>
      </c>
      <c r="F95" s="169">
        <f>Normalization!F94</f>
        <v>0.28734658875778457</v>
      </c>
      <c r="G95" s="169">
        <f>Normalization!G94</f>
        <v>0.37647541615186214</v>
      </c>
      <c r="H95" s="169">
        <f>Normalization!H94</f>
        <v>1.359423745391432</v>
      </c>
      <c r="I95" s="313"/>
      <c r="J95" s="150">
        <f>Normalization!J94</f>
        <v>0.62293757213865208</v>
      </c>
      <c r="K95" s="169">
        <f>Normalization!K94</f>
        <v>-0.2848972052258773</v>
      </c>
      <c r="L95" s="177"/>
      <c r="M95" s="176" t="e">
        <f>Normalization!#REF!</f>
        <v>#REF!</v>
      </c>
      <c r="N95" s="177"/>
      <c r="O95" s="169">
        <f>Normalization!M94</f>
        <v>0.70693000920956672</v>
      </c>
      <c r="P95" s="153"/>
      <c r="Q95" s="104"/>
      <c r="R95" s="153"/>
      <c r="S95" s="174">
        <f t="shared" si="22"/>
        <v>1</v>
      </c>
      <c r="T95" s="174">
        <f t="shared" si="23"/>
        <v>0</v>
      </c>
      <c r="U95" s="104">
        <f t="shared" si="24"/>
        <v>0</v>
      </c>
      <c r="V95" s="104">
        <f t="shared" si="25"/>
        <v>0</v>
      </c>
      <c r="W95" s="104">
        <f t="shared" si="26"/>
        <v>0</v>
      </c>
      <c r="X95" s="104">
        <f t="shared" si="27"/>
        <v>0</v>
      </c>
      <c r="Y95" s="98"/>
      <c r="Z95" s="174">
        <f t="shared" si="28"/>
        <v>0</v>
      </c>
      <c r="AA95" s="104">
        <f t="shared" si="29"/>
        <v>1</v>
      </c>
      <c r="AB95" s="170"/>
      <c r="AC95" s="174" t="e">
        <f t="shared" ref="AC95" si="35">IF(M95&lt;$M$2,2,(IF(AND(M95&gt;=$M$2,M95&lt;=$M$1),1,0)))</f>
        <v>#REF!</v>
      </c>
      <c r="AD95" s="170"/>
      <c r="AE95" s="104">
        <f>IF(O95&lt;$M$2,2,(IF(AND(O95&gt;=$M$2,O95&lt;=$M$1),1,0)))</f>
        <v>0</v>
      </c>
    </row>
    <row r="96" spans="1:33" ht="15.75">
      <c r="A96" s="24">
        <v>243405</v>
      </c>
      <c r="C96" s="150">
        <f>Normalization!C95</f>
        <v>-0.11949215095248951</v>
      </c>
      <c r="D96" s="150">
        <f>Normalization!D95</f>
        <v>1.8509337633618568</v>
      </c>
      <c r="E96" s="150">
        <f>Normalization!E95</f>
        <v>1.2843056190511841</v>
      </c>
      <c r="F96" s="150">
        <f>Normalization!F95</f>
        <v>0.35175933675716098</v>
      </c>
      <c r="G96" s="150">
        <f>Normalization!G95</f>
        <v>0.34048226724172603</v>
      </c>
      <c r="H96" s="150">
        <f>Normalization!H95</f>
        <v>1.2374100198515829</v>
      </c>
      <c r="I96" s="312"/>
      <c r="J96" s="150">
        <f>Normalization!J95</f>
        <v>0.53063335786519072</v>
      </c>
      <c r="K96" s="150">
        <f>Normalization!K95</f>
        <v>-0.17645414100687953</v>
      </c>
      <c r="L96" s="160"/>
      <c r="M96" s="150" t="e">
        <f>Normalization!#REF!</f>
        <v>#REF!</v>
      </c>
      <c r="N96" s="160"/>
      <c r="O96" s="150">
        <f>Normalization!M95</f>
        <v>0.66244725902116663</v>
      </c>
      <c r="P96" s="153"/>
      <c r="Q96" s="104"/>
      <c r="R96" s="153"/>
      <c r="S96" s="174">
        <f t="shared" si="22"/>
        <v>1</v>
      </c>
      <c r="T96" s="174">
        <f t="shared" si="23"/>
        <v>0</v>
      </c>
      <c r="U96" s="174">
        <f t="shared" si="24"/>
        <v>0</v>
      </c>
      <c r="V96" s="174">
        <f t="shared" si="25"/>
        <v>0</v>
      </c>
      <c r="W96" s="174">
        <f t="shared" si="26"/>
        <v>0</v>
      </c>
      <c r="X96" s="174">
        <f t="shared" si="27"/>
        <v>0</v>
      </c>
      <c r="Y96" s="98"/>
      <c r="Z96" s="174">
        <f t="shared" si="28"/>
        <v>0</v>
      </c>
      <c r="AA96" s="174">
        <f t="shared" si="29"/>
        <v>1</v>
      </c>
      <c r="AB96" s="170"/>
      <c r="AC96" s="174" t="e">
        <f t="shared" ref="AC96" si="36">IF(M96&lt;$M$2,2,(IF(AND(M96&gt;=$M$2,M96&lt;=$M$1),1,0)))</f>
        <v>#REF!</v>
      </c>
      <c r="AD96" s="170"/>
      <c r="AE96" s="174">
        <f t="shared" ref="AE96" si="37">IF(O96&lt;$M$2,2,(IF(AND(O96&gt;=$M$2,O96&lt;=$M$1),1,0)))</f>
        <v>0</v>
      </c>
    </row>
    <row r="97" spans="1:32" ht="15.75">
      <c r="A97" s="24">
        <v>243435</v>
      </c>
      <c r="C97" s="150">
        <f>Normalization!C96</f>
        <v>-0.11054668230390209</v>
      </c>
      <c r="D97" s="150">
        <f>Normalization!D96</f>
        <v>1.5352481275892988</v>
      </c>
      <c r="E97" s="150">
        <f>Normalization!E96</f>
        <v>1.1785910434801221</v>
      </c>
      <c r="F97" s="150">
        <f>Normalization!F96</f>
        <v>0.40071545271469022</v>
      </c>
      <c r="G97" s="150">
        <f>Normalization!G96</f>
        <v>0.3597908559201819</v>
      </c>
      <c r="H97" s="150">
        <f>Normalization!H96</f>
        <v>1.0895206990061701</v>
      </c>
      <c r="I97" s="312"/>
      <c r="J97" s="150">
        <f>Normalization!J96</f>
        <v>0.44542896474029253</v>
      </c>
      <c r="K97" s="150">
        <f>Normalization!K96</f>
        <v>-0.13047398178590233</v>
      </c>
      <c r="L97" s="160"/>
      <c r="M97" s="150" t="e">
        <f>Normalization!#REF!</f>
        <v>#REF!</v>
      </c>
      <c r="N97" s="160"/>
      <c r="O97" s="150">
        <f>Normalization!M96</f>
        <v>0.59603430992011885</v>
      </c>
      <c r="P97" s="153"/>
      <c r="Q97" s="104"/>
      <c r="R97" s="153"/>
      <c r="S97" s="174">
        <f t="shared" si="22"/>
        <v>1</v>
      </c>
      <c r="T97" s="174">
        <f t="shared" si="23"/>
        <v>0</v>
      </c>
      <c r="U97" s="174">
        <f t="shared" si="24"/>
        <v>0</v>
      </c>
      <c r="V97" s="174">
        <f t="shared" si="25"/>
        <v>0</v>
      </c>
      <c r="W97" s="174">
        <f t="shared" si="26"/>
        <v>0</v>
      </c>
      <c r="X97" s="174">
        <f t="shared" si="27"/>
        <v>0</v>
      </c>
      <c r="Y97" s="99"/>
      <c r="Z97" s="174">
        <f t="shared" si="28"/>
        <v>0</v>
      </c>
      <c r="AA97" s="174">
        <f t="shared" si="29"/>
        <v>1</v>
      </c>
      <c r="AB97" s="170"/>
      <c r="AC97" s="174" t="e">
        <f t="shared" ref="AC97:AC98" si="38">IF(M97&lt;$M$2,2,(IF(AND(M97&gt;=$M$2,M97&lt;=$M$1),1,0)))</f>
        <v>#REF!</v>
      </c>
      <c r="AD97" s="170"/>
      <c r="AE97" s="174">
        <f t="shared" ref="AE97:AE99" si="39">IF(O97&lt;$M$2,2,(IF(AND(O97&gt;=$M$2,O97&lt;=$M$1),1,0)))</f>
        <v>0</v>
      </c>
    </row>
    <row r="98" spans="1:32" ht="15.75">
      <c r="A98" s="24">
        <v>243466</v>
      </c>
      <c r="C98" s="169">
        <f>Normalization!C97</f>
        <v>-8.1732084099998534E-2</v>
      </c>
      <c r="D98" s="169">
        <f>Normalization!D97</f>
        <v>1.1539778457876217</v>
      </c>
      <c r="E98" s="169">
        <f>Normalization!E97</f>
        <v>1.0582364764924612</v>
      </c>
      <c r="F98" s="169">
        <f>Normalization!F97</f>
        <v>0.38469126103351131</v>
      </c>
      <c r="G98" s="169">
        <f>Normalization!G97</f>
        <v>0.40837355705913853</v>
      </c>
      <c r="H98" s="169">
        <f>Normalization!H97</f>
        <v>0.91387798563499112</v>
      </c>
      <c r="I98" s="310"/>
      <c r="J98" s="169">
        <f>Normalization!J97</f>
        <v>0.35664980910163518</v>
      </c>
      <c r="K98" s="169">
        <f>Normalization!K97</f>
        <v>-0.12760821139204373</v>
      </c>
      <c r="L98" s="152"/>
      <c r="M98" s="169" t="e">
        <f>Normalization!#REF!</f>
        <v>#REF!</v>
      </c>
      <c r="N98" s="152"/>
      <c r="O98" s="169">
        <f>Normalization!M97</f>
        <v>0.50830832995216457</v>
      </c>
      <c r="P98" s="153"/>
      <c r="Q98" s="104"/>
      <c r="R98" s="153"/>
      <c r="S98" s="104">
        <f t="shared" si="22"/>
        <v>1</v>
      </c>
      <c r="T98" s="104">
        <f t="shared" si="23"/>
        <v>0</v>
      </c>
      <c r="U98" s="104">
        <f t="shared" si="24"/>
        <v>0</v>
      </c>
      <c r="V98" s="104">
        <f t="shared" si="25"/>
        <v>0</v>
      </c>
      <c r="W98" s="104">
        <f t="shared" si="26"/>
        <v>0</v>
      </c>
      <c r="X98" s="104">
        <f t="shared" si="27"/>
        <v>0</v>
      </c>
      <c r="Y98" s="98"/>
      <c r="Z98" s="104">
        <f t="shared" si="28"/>
        <v>0</v>
      </c>
      <c r="AA98" s="104">
        <f t="shared" si="29"/>
        <v>1</v>
      </c>
      <c r="AB98" s="170"/>
      <c r="AC98" s="104" t="e">
        <f t="shared" si="38"/>
        <v>#REF!</v>
      </c>
      <c r="AD98" s="170"/>
      <c r="AE98" s="104">
        <f t="shared" si="39"/>
        <v>0</v>
      </c>
    </row>
    <row r="99" spans="1:32" ht="15.75">
      <c r="A99" s="24">
        <v>243497</v>
      </c>
      <c r="C99" s="169">
        <f>Normalization!C98</f>
        <v>-4.7229617711451691E-2</v>
      </c>
      <c r="D99" s="169">
        <f>Normalization!D98</f>
        <v>0.7675948116970317</v>
      </c>
      <c r="E99" s="169">
        <f>Normalization!E98</f>
        <v>0.90934784190984586</v>
      </c>
      <c r="F99" s="169">
        <f>Normalization!F98</f>
        <v>0.26334978614446114</v>
      </c>
      <c r="G99" s="169">
        <f>Normalization!G98</f>
        <v>0.44511370285318846</v>
      </c>
      <c r="H99" s="169">
        <f>Normalization!H98</f>
        <v>0.70905060694702993</v>
      </c>
      <c r="I99" s="310"/>
      <c r="J99" s="169">
        <f>Normalization!J98</f>
        <v>0.25729471603035997</v>
      </c>
      <c r="K99" s="169">
        <f>Normalization!K98</f>
        <v>-0.14022523092784733</v>
      </c>
      <c r="L99" s="152"/>
      <c r="M99" s="169" t="e">
        <f>Normalization!#REF!</f>
        <v>#REF!</v>
      </c>
      <c r="N99" s="152"/>
      <c r="O99" s="169">
        <f>Normalization!M98</f>
        <v>0.39553707711782726</v>
      </c>
      <c r="P99" s="153"/>
      <c r="Q99" s="104"/>
      <c r="R99" s="153"/>
      <c r="S99" s="104">
        <f t="shared" si="22"/>
        <v>1</v>
      </c>
      <c r="T99" s="104">
        <f t="shared" si="23"/>
        <v>0</v>
      </c>
      <c r="U99" s="104">
        <f t="shared" si="24"/>
        <v>0</v>
      </c>
      <c r="V99" s="104">
        <f t="shared" si="25"/>
        <v>0</v>
      </c>
      <c r="W99" s="104">
        <f t="shared" si="26"/>
        <v>0</v>
      </c>
      <c r="X99" s="104">
        <f t="shared" si="27"/>
        <v>0</v>
      </c>
      <c r="Y99" s="98"/>
      <c r="Z99" s="104">
        <f t="shared" si="28"/>
        <v>0</v>
      </c>
      <c r="AA99" s="104">
        <f t="shared" si="29"/>
        <v>1</v>
      </c>
      <c r="AB99" s="170"/>
      <c r="AC99" s="104" t="e">
        <f t="shared" ref="AC99:AC100" si="40">IF(M99&lt;$M$2,2,(IF(AND(M99&gt;=$M$2,M99&lt;=$M$1),1,0)))</f>
        <v>#REF!</v>
      </c>
      <c r="AD99" s="170"/>
      <c r="AE99" s="104">
        <f t="shared" si="39"/>
        <v>0</v>
      </c>
    </row>
    <row r="100" spans="1:32" ht="15.75">
      <c r="A100" s="24">
        <v>243527</v>
      </c>
      <c r="C100" s="169">
        <f>Normalization!C99</f>
        <v>-9.0992610416830051E-3</v>
      </c>
      <c r="D100" s="169">
        <f>Normalization!D99</f>
        <v>0.45583429097023698</v>
      </c>
      <c r="E100" s="169">
        <f>Normalization!E99</f>
        <v>0.7197709985419577</v>
      </c>
      <c r="F100" s="169">
        <f>Normalization!F99</f>
        <v>5.9197053608510325E-2</v>
      </c>
      <c r="G100" s="169">
        <f>Normalization!G99</f>
        <v>0.44449544185731116</v>
      </c>
      <c r="H100" s="169">
        <f>Normalization!H99</f>
        <v>0.46562357134056354</v>
      </c>
      <c r="I100" s="310"/>
      <c r="J100" s="169">
        <f>Normalization!J99</f>
        <v>0.12502439394170328</v>
      </c>
      <c r="K100" s="169">
        <f>Normalization!K99</f>
        <v>-0.14266108123348076</v>
      </c>
      <c r="L100" s="152"/>
      <c r="M100" s="169" t="e">
        <f>Normalization!#REF!</f>
        <v>#REF!</v>
      </c>
      <c r="N100" s="152"/>
      <c r="O100" s="169">
        <f>Normalization!M99</f>
        <v>0.26477317599813988</v>
      </c>
      <c r="P100" s="153"/>
      <c r="Q100" s="104"/>
      <c r="R100" s="153"/>
      <c r="S100" s="104">
        <f t="shared" si="22"/>
        <v>1</v>
      </c>
      <c r="T100" s="104">
        <f t="shared" si="23"/>
        <v>0</v>
      </c>
      <c r="U100" s="104">
        <f t="shared" si="24"/>
        <v>0</v>
      </c>
      <c r="V100" s="104">
        <f t="shared" si="25"/>
        <v>0</v>
      </c>
      <c r="W100" s="104">
        <f t="shared" si="26"/>
        <v>0</v>
      </c>
      <c r="X100" s="104">
        <f t="shared" si="27"/>
        <v>0</v>
      </c>
      <c r="Y100" s="98"/>
      <c r="Z100" s="104">
        <f t="shared" si="28"/>
        <v>0</v>
      </c>
      <c r="AA100" s="104">
        <f t="shared" si="29"/>
        <v>1</v>
      </c>
      <c r="AB100" s="170"/>
      <c r="AC100" s="104" t="e">
        <f t="shared" si="40"/>
        <v>#REF!</v>
      </c>
      <c r="AD100" s="170"/>
      <c r="AE100" s="104">
        <f>IF(O100&lt;$M$2,2,(IF(AND(O100&gt;=$M$2,O100&lt;=$M$1),1,0)))</f>
        <v>0</v>
      </c>
    </row>
    <row r="101" spans="1:32" ht="15.75">
      <c r="A101" s="24">
        <v>243558</v>
      </c>
      <c r="C101" s="150">
        <f>Normalization!C100</f>
        <v>4.3574886189179804E-2</v>
      </c>
      <c r="D101" s="150">
        <f>Normalization!D100</f>
        <v>0.27393830407214614</v>
      </c>
      <c r="E101" s="169">
        <f>Normalization!E100</f>
        <v>0.4789393592862134</v>
      </c>
      <c r="F101" s="169">
        <f>Normalization!F100</f>
        <v>-0.18022006298569887</v>
      </c>
      <c r="G101" s="169">
        <f>Normalization!G100</f>
        <v>0.41157366253892486</v>
      </c>
      <c r="H101" s="169">
        <f>Normalization!H100</f>
        <v>0.19508695438707466</v>
      </c>
      <c r="I101" s="310"/>
      <c r="J101" s="169">
        <f>Normalization!J100</f>
        <v>-3.2136076671399554E-2</v>
      </c>
      <c r="K101" s="169">
        <f>Normalization!K100</f>
        <v>-0.11776638001533747</v>
      </c>
      <c r="L101" s="152"/>
      <c r="M101" s="169" t="e">
        <f>Normalization!#REF!</f>
        <v>#REF!</v>
      </c>
      <c r="N101" s="152"/>
      <c r="O101" s="169">
        <f>Normalization!M100</f>
        <v>0.13412383085013785</v>
      </c>
      <c r="P101" s="153"/>
      <c r="Q101" s="104"/>
      <c r="R101" s="153"/>
      <c r="S101" s="174">
        <f t="shared" si="22"/>
        <v>0</v>
      </c>
      <c r="T101" s="174">
        <f t="shared" si="23"/>
        <v>0</v>
      </c>
      <c r="U101" s="174">
        <f t="shared" si="24"/>
        <v>0</v>
      </c>
      <c r="V101" s="174">
        <f t="shared" si="25"/>
        <v>1</v>
      </c>
      <c r="W101" s="174">
        <f t="shared" si="26"/>
        <v>0</v>
      </c>
      <c r="X101" s="174">
        <f t="shared" si="27"/>
        <v>0</v>
      </c>
      <c r="Y101" s="99"/>
      <c r="Z101" s="174">
        <f t="shared" si="28"/>
        <v>1</v>
      </c>
      <c r="AA101" s="174">
        <f t="shared" si="29"/>
        <v>1</v>
      </c>
      <c r="AB101" s="170"/>
      <c r="AC101" s="104" t="e">
        <f t="shared" ref="AC101" si="41">IF(M101&lt;$M$2,2,(IF(AND(M101&gt;=$M$2,M101&lt;=$M$1),1,0)))</f>
        <v>#REF!</v>
      </c>
      <c r="AD101" s="170"/>
      <c r="AE101" s="104">
        <f>IF(O101&lt;$M$2,2,(IF(AND(O101&gt;=$M$2,O101&lt;=$M$1),1,0)))</f>
        <v>0</v>
      </c>
    </row>
    <row r="102" spans="1:32" s="27" customFormat="1" ht="15.75">
      <c r="A102" s="24">
        <v>243588</v>
      </c>
      <c r="B102" s="26"/>
      <c r="C102" s="155">
        <f>Normalization!C101</f>
        <v>0.11397903642840121</v>
      </c>
      <c r="D102" s="155">
        <f>Normalization!D101</f>
        <v>0.19979485695831919</v>
      </c>
      <c r="E102" s="155">
        <f>Normalization!E101</f>
        <v>0.20094750372212847</v>
      </c>
      <c r="F102" s="155">
        <f>Normalization!F101</f>
        <v>-0.44407380437673133</v>
      </c>
      <c r="G102" s="155">
        <f>Normalization!G101</f>
        <v>0.3584170208601567</v>
      </c>
      <c r="H102" s="155">
        <f>Normalization!H101</f>
        <v>-7.7064716286169871E-2</v>
      </c>
      <c r="I102" s="314"/>
      <c r="J102" s="155">
        <f>Normalization!J101</f>
        <v>-0.21783576954854217</v>
      </c>
      <c r="K102" s="155">
        <f>Normalization!K101</f>
        <v>-5.8004312766359353E-2</v>
      </c>
      <c r="L102" s="194"/>
      <c r="M102" s="193" t="e">
        <f>Normalization!#REF!</f>
        <v>#REF!</v>
      </c>
      <c r="N102" s="194"/>
      <c r="O102" s="155">
        <f>Normalization!M101</f>
        <v>9.519976873900356E-3</v>
      </c>
      <c r="P102" s="158"/>
      <c r="Q102" s="188"/>
      <c r="R102" s="158"/>
      <c r="S102" s="172">
        <f t="shared" si="22"/>
        <v>0</v>
      </c>
      <c r="T102" s="172">
        <f t="shared" si="23"/>
        <v>0</v>
      </c>
      <c r="U102" s="172">
        <f t="shared" si="24"/>
        <v>0</v>
      </c>
      <c r="V102" s="172">
        <f t="shared" si="25"/>
        <v>1</v>
      </c>
      <c r="W102" s="172">
        <f t="shared" si="26"/>
        <v>0</v>
      </c>
      <c r="X102" s="172">
        <f t="shared" si="27"/>
        <v>1</v>
      </c>
      <c r="Y102" s="100"/>
      <c r="Z102" s="172">
        <f t="shared" si="28"/>
        <v>1</v>
      </c>
      <c r="AA102" s="172">
        <f t="shared" si="29"/>
        <v>1</v>
      </c>
      <c r="AB102" s="211"/>
      <c r="AC102" s="224" t="e">
        <f t="shared" ref="AC102" si="42">IF(M102&lt;$M$2,2,(IF(AND(M102&gt;=$M$2,M102&lt;=$M$1),1,0)))</f>
        <v>#REF!</v>
      </c>
      <c r="AD102" s="211"/>
      <c r="AE102" s="172">
        <f t="shared" ref="AE102" si="43">IF(O102&lt;$M$2,2,(IF(AND(O102&gt;=$M$2,O102&lt;=$M$1),1,0)))</f>
        <v>0</v>
      </c>
      <c r="AF102" s="28"/>
    </row>
    <row r="103" spans="1:32" ht="15.75">
      <c r="A103" s="46">
        <v>243619</v>
      </c>
      <c r="C103" s="150">
        <f>Normalization!C102</f>
        <v>0.20621766624115118</v>
      </c>
      <c r="D103" s="150">
        <f>Normalization!D102</f>
        <v>0.19517155655738458</v>
      </c>
      <c r="E103" s="150">
        <f>Normalization!E102</f>
        <v>-6.800435478293379E-2</v>
      </c>
      <c r="F103" s="150">
        <f>Normalization!F102</f>
        <v>-0.68472030284253471</v>
      </c>
      <c r="G103" s="150">
        <f>Normalization!G102</f>
        <v>0.29540013118386588</v>
      </c>
      <c r="H103" s="150">
        <f>Normalization!H102</f>
        <v>-0.3166815847212312</v>
      </c>
      <c r="I103" s="312"/>
      <c r="J103" s="150">
        <f>Normalization!J102</f>
        <v>-0.398671221998527</v>
      </c>
      <c r="K103" s="150">
        <f>Normalization!K102</f>
        <v>3.6152975443018633E-2</v>
      </c>
      <c r="L103" s="177"/>
      <c r="M103" s="176" t="e">
        <f>Normalization!#REF!</f>
        <v>#REF!</v>
      </c>
      <c r="N103" s="177"/>
      <c r="O103" s="150">
        <f>Normalization!M102</f>
        <v>-9.1891891864975803E-2</v>
      </c>
      <c r="P103" s="153"/>
      <c r="Q103" s="104"/>
      <c r="R103" s="153"/>
      <c r="S103" s="174">
        <f t="shared" ref="S103:S122" si="44">IF(C103&lt;$C$2,2,(IF(AND(C103&gt;=$C$2,C103&lt;=$C$1),1,0)))</f>
        <v>0</v>
      </c>
      <c r="T103" s="174">
        <f t="shared" ref="T103:T122" si="45">IF(D103&lt;$D$2,2,(IF(AND(D103&gt;=$D$2,D103&lt;=$D$1),1,0)))</f>
        <v>0</v>
      </c>
      <c r="U103" s="174">
        <f t="shared" ref="U103:U122" si="46">IF(E103&lt;$E$2,2,(IF(AND(E103&gt;=$E$2,E103&lt;=$E$1),1,0)))</f>
        <v>1</v>
      </c>
      <c r="V103" s="174">
        <f t="shared" ref="V103:V122" si="47">IF(F103&lt;$F$2,2,(IF(AND(F103&gt;=$F$2,F103&lt;=$F$1),1,0)))</f>
        <v>1</v>
      </c>
      <c r="W103" s="174">
        <f t="shared" ref="W103:W122" si="48">IF(G103&lt;$G$2,2,(IF(AND(G103&gt;=$G$2,G103&lt;=$G$1),1,0)))</f>
        <v>0</v>
      </c>
      <c r="X103" s="174">
        <f t="shared" ref="X103:X122" si="49">IF(H103&lt;$H$2,2,(IF(AND(H103&gt;=$H$2,H103&lt;=$H$1),1,0)))</f>
        <v>1</v>
      </c>
      <c r="Y103" s="226"/>
      <c r="Z103" s="174">
        <f t="shared" ref="Z103:Z122" si="50">IF(J103&lt;$J$2,2,(IF(AND(J103&gt;=$J$2,J103&lt;=$J$1),1,0)))</f>
        <v>1</v>
      </c>
      <c r="AA103" s="174">
        <f t="shared" ref="AA103:AA122" si="51">IF(K103&lt;$K$2,2,(IF(AND(K103&gt;=$K$2,K103&lt;=$K$1),1,0)))</f>
        <v>0</v>
      </c>
      <c r="AB103" s="216"/>
      <c r="AC103" s="210" t="e">
        <f t="shared" ref="AC103:AC104" si="52">IF(M103&lt;$M$2,2,(IF(AND(M103&gt;=$M$2,M103&lt;=$M$1),1,0)))</f>
        <v>#REF!</v>
      </c>
      <c r="AD103" s="216"/>
      <c r="AE103" s="174">
        <f t="shared" ref="AE103:AE104" si="53">IF(O103&lt;$M$2,2,(IF(AND(O103&gt;=$M$2,O103&lt;=$M$1),1,0)))</f>
        <v>1</v>
      </c>
    </row>
    <row r="104" spans="1:32" ht="15.75">
      <c r="A104" s="49">
        <v>243650</v>
      </c>
      <c r="C104" s="150">
        <f>Normalization!C103</f>
        <v>0.31302149431611215</v>
      </c>
      <c r="D104" s="150">
        <f>Normalization!D103</f>
        <v>0.2095105956066293</v>
      </c>
      <c r="E104" s="150">
        <f>Normalization!E103</f>
        <v>-0.32443678295416944</v>
      </c>
      <c r="F104" s="150">
        <f>Normalization!F103</f>
        <v>-0.89382534354034937</v>
      </c>
      <c r="G104" s="150">
        <f>Normalization!G103</f>
        <v>0.23348180851298381</v>
      </c>
      <c r="H104" s="150">
        <f>Normalization!H103</f>
        <v>-0.50947416568412518</v>
      </c>
      <c r="I104" s="312"/>
      <c r="J104" s="150">
        <f>Normalization!J103</f>
        <v>-0.50997987587587867</v>
      </c>
      <c r="K104" s="150">
        <f>Normalization!K103</f>
        <v>0.1567497627304156</v>
      </c>
      <c r="L104" s="177"/>
      <c r="M104" s="176" t="e">
        <f>Normalization!#REF!</f>
        <v>#REF!</v>
      </c>
      <c r="N104" s="177"/>
      <c r="O104" s="150">
        <f>Normalization!M103</f>
        <v>-0.16561906336104773</v>
      </c>
      <c r="P104" s="153"/>
      <c r="Q104" s="104"/>
      <c r="R104" s="153"/>
      <c r="S104" s="174">
        <f t="shared" si="44"/>
        <v>0</v>
      </c>
      <c r="T104" s="174">
        <f t="shared" si="45"/>
        <v>0</v>
      </c>
      <c r="U104" s="174">
        <f t="shared" si="46"/>
        <v>1</v>
      </c>
      <c r="V104" s="174">
        <f t="shared" si="47"/>
        <v>1</v>
      </c>
      <c r="W104" s="174">
        <f t="shared" si="48"/>
        <v>0</v>
      </c>
      <c r="X104" s="174">
        <f t="shared" si="49"/>
        <v>1</v>
      </c>
      <c r="Y104" s="99"/>
      <c r="Z104" s="174">
        <f t="shared" si="50"/>
        <v>1</v>
      </c>
      <c r="AA104" s="174">
        <f t="shared" si="51"/>
        <v>0</v>
      </c>
      <c r="AB104" s="216"/>
      <c r="AC104" s="210" t="e">
        <f t="shared" si="52"/>
        <v>#REF!</v>
      </c>
      <c r="AD104" s="216"/>
      <c r="AE104" s="174">
        <f t="shared" si="53"/>
        <v>1</v>
      </c>
    </row>
    <row r="105" spans="1:32" ht="15.75">
      <c r="A105" s="49">
        <v>243678</v>
      </c>
      <c r="C105" s="150">
        <f>Normalization!C104</f>
        <v>0.44393539217356603</v>
      </c>
      <c r="D105" s="150">
        <f>Normalization!D104</f>
        <v>0.2110253687488875</v>
      </c>
      <c r="E105" s="150">
        <f>Normalization!E104</f>
        <v>-0.55059272489069921</v>
      </c>
      <c r="F105" s="150">
        <f>Normalization!F104</f>
        <v>-1.0791922806400998</v>
      </c>
      <c r="G105" s="150">
        <f>Normalization!G104</f>
        <v>0.17739614260619263</v>
      </c>
      <c r="H105" s="150">
        <f>Normalization!H104</f>
        <v>-0.65075621227590441</v>
      </c>
      <c r="I105" s="312"/>
      <c r="J105" s="150">
        <f>Normalization!J104</f>
        <v>-0.58256684797725256</v>
      </c>
      <c r="K105" s="150">
        <f>Normalization!K104</f>
        <v>0.29002668142363697</v>
      </c>
      <c r="L105" s="177"/>
      <c r="M105" s="176" t="e">
        <f>Normalization!#REF!</f>
        <v>#REF!</v>
      </c>
      <c r="N105" s="177"/>
      <c r="O105" s="150">
        <f>Normalization!M104</f>
        <v>-0.21759056010395914</v>
      </c>
      <c r="P105" s="153"/>
      <c r="Q105" s="104"/>
      <c r="R105" s="153"/>
      <c r="S105" s="174">
        <f t="shared" si="44"/>
        <v>0</v>
      </c>
      <c r="T105" s="174">
        <f t="shared" si="45"/>
        <v>0</v>
      </c>
      <c r="U105" s="174">
        <f t="shared" si="46"/>
        <v>1</v>
      </c>
      <c r="V105" s="174">
        <f t="shared" si="47"/>
        <v>2</v>
      </c>
      <c r="W105" s="174">
        <f t="shared" si="48"/>
        <v>0</v>
      </c>
      <c r="X105" s="174">
        <f t="shared" si="49"/>
        <v>1</v>
      </c>
      <c r="Y105" s="233"/>
      <c r="Z105" s="174">
        <f t="shared" si="50"/>
        <v>1</v>
      </c>
      <c r="AA105" s="174">
        <f t="shared" si="51"/>
        <v>0</v>
      </c>
      <c r="AB105" s="225"/>
      <c r="AC105" s="209" t="e">
        <f t="shared" ref="AC105" si="54">IF(M105&lt;$M$2,2,(IF(AND(M105&gt;=$M$2,M105&lt;=$M$1),1,0)))</f>
        <v>#REF!</v>
      </c>
      <c r="AD105" s="225"/>
      <c r="AE105" s="174">
        <f t="shared" ref="AE105" si="55">IF(O105&lt;$M$2,2,(IF(AND(O105&gt;=$M$2,O105&lt;=$M$1),1,0)))</f>
        <v>1</v>
      </c>
    </row>
    <row r="106" spans="1:32" ht="15.75">
      <c r="A106" s="49">
        <v>243709</v>
      </c>
      <c r="C106" s="150">
        <f>Normalization!C105</f>
        <v>0.60130708591905802</v>
      </c>
      <c r="D106" s="150">
        <f>Normalization!D105</f>
        <v>0.18739324273602193</v>
      </c>
      <c r="E106" s="150">
        <f>Normalization!E105</f>
        <v>-0.74321738672845594</v>
      </c>
      <c r="F106" s="150">
        <f>Normalization!F105</f>
        <v>-1.2055343061622961</v>
      </c>
      <c r="G106" s="150">
        <f>Normalization!G105</f>
        <v>0.12808454550746923</v>
      </c>
      <c r="H106" s="150">
        <f>Normalization!H105</f>
        <v>-0.7259149349559223</v>
      </c>
      <c r="I106" s="312"/>
      <c r="J106" s="150">
        <f>Normalization!J105</f>
        <v>-0.64789227269020577</v>
      </c>
      <c r="K106" s="150">
        <f>Normalization!K105</f>
        <v>0.41700981296610923</v>
      </c>
      <c r="L106" s="160"/>
      <c r="M106" s="150" t="e">
        <f>Normalization!#REF!</f>
        <v>#REF!</v>
      </c>
      <c r="N106" s="160"/>
      <c r="O106" s="150">
        <f>Normalization!M105</f>
        <v>-0.24859552667602769</v>
      </c>
      <c r="P106" s="153"/>
      <c r="Q106" s="104"/>
      <c r="R106" s="153"/>
      <c r="S106" s="174">
        <f t="shared" si="44"/>
        <v>0</v>
      </c>
      <c r="T106" s="174">
        <f t="shared" si="45"/>
        <v>0</v>
      </c>
      <c r="U106" s="174">
        <f t="shared" si="46"/>
        <v>1</v>
      </c>
      <c r="V106" s="174">
        <f t="shared" si="47"/>
        <v>2</v>
      </c>
      <c r="W106" s="174">
        <f t="shared" si="48"/>
        <v>0</v>
      </c>
      <c r="X106" s="174">
        <f t="shared" si="49"/>
        <v>1</v>
      </c>
      <c r="Y106" s="233"/>
      <c r="Z106" s="174">
        <f t="shared" si="50"/>
        <v>1</v>
      </c>
      <c r="AA106" s="174">
        <f t="shared" si="51"/>
        <v>0</v>
      </c>
      <c r="AB106" s="237"/>
      <c r="AC106" s="227" t="e">
        <f t="shared" ref="AC106:AC107" si="56">IF(M106&lt;$M$2,2,(IF(AND(M106&gt;=$M$2,M106&lt;=$M$1),1,0)))</f>
        <v>#REF!</v>
      </c>
      <c r="AD106" s="237"/>
      <c r="AE106" s="174">
        <f t="shared" ref="AE106:AE107" si="57">IF(O106&lt;$M$2,2,(IF(AND(O106&gt;=$M$2,O106&lt;=$M$1),1,0)))</f>
        <v>1</v>
      </c>
    </row>
    <row r="107" spans="1:32" ht="15.75">
      <c r="A107" s="49">
        <v>243739</v>
      </c>
      <c r="C107" s="150">
        <f>Normalization!C106</f>
        <v>0.78062657428844162</v>
      </c>
      <c r="D107" s="150">
        <f>Normalization!D106</f>
        <v>0.15181031780339704</v>
      </c>
      <c r="E107" s="150">
        <f>Normalization!E106</f>
        <v>-0.93619761348110686</v>
      </c>
      <c r="F107" s="150">
        <f>Normalization!F106</f>
        <v>-1.3180230564771054</v>
      </c>
      <c r="G107" s="150">
        <f>Normalization!G106</f>
        <v>7.8528545412441739E-2</v>
      </c>
      <c r="H107" s="150">
        <f>Normalization!H106</f>
        <v>-0.77028159248475425</v>
      </c>
      <c r="I107" s="312"/>
      <c r="J107" s="150">
        <f>Normalization!J106</f>
        <v>-0.72202633590357213</v>
      </c>
      <c r="K107" s="150">
        <f>Normalization!K106</f>
        <v>0.52211262918577406</v>
      </c>
      <c r="L107" s="160"/>
      <c r="M107" s="150" t="e">
        <f>Normalization!#REF!</f>
        <v>#REF!</v>
      </c>
      <c r="N107" s="160"/>
      <c r="O107" s="150">
        <f>Normalization!M106</f>
        <v>-0.27668131645706051</v>
      </c>
      <c r="P107" s="153"/>
      <c r="Q107" s="104"/>
      <c r="R107" s="153"/>
      <c r="S107" s="174">
        <f t="shared" si="44"/>
        <v>0</v>
      </c>
      <c r="T107" s="174">
        <f t="shared" si="45"/>
        <v>0</v>
      </c>
      <c r="U107" s="174">
        <f t="shared" si="46"/>
        <v>1</v>
      </c>
      <c r="V107" s="174">
        <f t="shared" si="47"/>
        <v>2</v>
      </c>
      <c r="W107" s="174">
        <f t="shared" si="48"/>
        <v>0</v>
      </c>
      <c r="X107" s="174">
        <f t="shared" si="49"/>
        <v>1</v>
      </c>
      <c r="Y107" s="99"/>
      <c r="Z107" s="174">
        <f t="shared" si="50"/>
        <v>1</v>
      </c>
      <c r="AA107" s="174">
        <f t="shared" si="51"/>
        <v>0</v>
      </c>
      <c r="AB107" s="237"/>
      <c r="AC107" s="227" t="e">
        <f t="shared" si="56"/>
        <v>#REF!</v>
      </c>
      <c r="AD107" s="237"/>
      <c r="AE107" s="174">
        <f t="shared" si="57"/>
        <v>1</v>
      </c>
    </row>
    <row r="108" spans="1:32" ht="15.75">
      <c r="A108" s="245">
        <v>243770</v>
      </c>
      <c r="C108" s="150">
        <f>Normalization!C107</f>
        <v>0.97087403073895417</v>
      </c>
      <c r="D108" s="150">
        <f>Normalization!D107</f>
        <v>0.13663765490573468</v>
      </c>
      <c r="E108" s="150">
        <f>Normalization!E107</f>
        <v>-1.1348022188943598</v>
      </c>
      <c r="F108" s="150">
        <f>Normalization!F107</f>
        <v>-1.4088074960639545</v>
      </c>
      <c r="G108" s="150">
        <f>Normalization!G107</f>
        <v>3.0253947608815501E-2</v>
      </c>
      <c r="H108" s="150">
        <f>Normalization!H107</f>
        <v>-0.80190724861939799</v>
      </c>
      <c r="I108" s="312"/>
      <c r="J108" s="150">
        <f>Normalization!J107</f>
        <v>-0.85003866412844464</v>
      </c>
      <c r="K108" s="150">
        <f>Normalization!K107</f>
        <v>0.60076956699502182</v>
      </c>
      <c r="L108" s="160"/>
      <c r="M108" s="150" t="e">
        <f>Normalization!#REF!</f>
        <v>#REF!</v>
      </c>
      <c r="N108" s="160"/>
      <c r="O108" s="150">
        <f>Normalization!M107</f>
        <v>-0.30712755343220388</v>
      </c>
      <c r="P108" s="153"/>
      <c r="Q108" s="104"/>
      <c r="R108" s="153"/>
      <c r="S108" s="174">
        <f t="shared" si="44"/>
        <v>0</v>
      </c>
      <c r="T108" s="174">
        <f t="shared" si="45"/>
        <v>0</v>
      </c>
      <c r="U108" s="174">
        <f t="shared" si="46"/>
        <v>2</v>
      </c>
      <c r="V108" s="174">
        <f t="shared" si="47"/>
        <v>2</v>
      </c>
      <c r="W108" s="174">
        <f t="shared" si="48"/>
        <v>0</v>
      </c>
      <c r="X108" s="174">
        <f t="shared" si="49"/>
        <v>1</v>
      </c>
      <c r="Y108" s="99"/>
      <c r="Z108" s="174">
        <f t="shared" si="50"/>
        <v>1</v>
      </c>
      <c r="AA108" s="174">
        <f t="shared" si="51"/>
        <v>0</v>
      </c>
      <c r="AB108" s="175"/>
      <c r="AC108" s="174" t="e">
        <f t="shared" ref="AC108" si="58">IF(M108&lt;$M$2,2,(IF(AND(M108&gt;=$M$2,M108&lt;=$M$1),1,0)))</f>
        <v>#REF!</v>
      </c>
      <c r="AD108" s="175"/>
      <c r="AE108" s="174">
        <f t="shared" ref="AE108" si="59">IF(O108&lt;$M$2,2,(IF(AND(O108&gt;=$M$2,O108&lt;=$M$1),1,0)))</f>
        <v>1</v>
      </c>
    </row>
    <row r="109" spans="1:32" ht="15.75">
      <c r="A109" s="245">
        <v>243800</v>
      </c>
      <c r="C109" s="150">
        <f>Normalization!C108</f>
        <v>1.1614962715446342</v>
      </c>
      <c r="D109" s="150">
        <f>Normalization!D108</f>
        <v>0.15992955811089837</v>
      </c>
      <c r="E109" s="150">
        <f>Normalization!E108</f>
        <v>-1.3295926171088324</v>
      </c>
      <c r="F109" s="150">
        <f>Normalization!F108</f>
        <v>-1.4364038120649532</v>
      </c>
      <c r="G109" s="150">
        <f>Normalization!G108</f>
        <v>-1.6394054290468852E-2</v>
      </c>
      <c r="H109" s="150">
        <f>Normalization!H108</f>
        <v>-0.82792919875331561</v>
      </c>
      <c r="I109" s="312"/>
      <c r="J109" s="150">
        <f>Normalization!J108</f>
        <v>-1.0360139068637884</v>
      </c>
      <c r="K109" s="150">
        <f>Normalization!K108</f>
        <v>0.65232402337729489</v>
      </c>
      <c r="L109" s="160"/>
      <c r="M109" s="150" t="e">
        <f>Normalization!#REF!</f>
        <v>#REF!</v>
      </c>
      <c r="N109" s="160"/>
      <c r="O109" s="150">
        <f>Normalization!M108</f>
        <v>-0.33407296700606637</v>
      </c>
      <c r="P109" s="153"/>
      <c r="Q109" s="104"/>
      <c r="R109" s="153"/>
      <c r="S109" s="174">
        <f t="shared" si="44"/>
        <v>0</v>
      </c>
      <c r="T109" s="174">
        <f t="shared" si="45"/>
        <v>0</v>
      </c>
      <c r="U109" s="174">
        <f t="shared" si="46"/>
        <v>2</v>
      </c>
      <c r="V109" s="174">
        <f t="shared" si="47"/>
        <v>2</v>
      </c>
      <c r="W109" s="174">
        <f t="shared" si="48"/>
        <v>1</v>
      </c>
      <c r="X109" s="174">
        <f t="shared" si="49"/>
        <v>1</v>
      </c>
      <c r="Y109" s="99"/>
      <c r="Z109" s="174">
        <f t="shared" si="50"/>
        <v>2</v>
      </c>
      <c r="AA109" s="174">
        <f t="shared" si="51"/>
        <v>0</v>
      </c>
      <c r="AB109" s="237"/>
      <c r="AC109" s="227" t="e">
        <f t="shared" ref="AC109" si="60">IF(M109&lt;$M$2,2,(IF(AND(M109&gt;=$M$2,M109&lt;=$M$1),1,0)))</f>
        <v>#REF!</v>
      </c>
      <c r="AD109" s="237"/>
      <c r="AE109" s="174">
        <f t="shared" ref="AE109" si="61">IF(O109&lt;$M$2,2,(IF(AND(O109&gt;=$M$2,O109&lt;=$M$1),1,0)))</f>
        <v>1</v>
      </c>
    </row>
    <row r="110" spans="1:32" ht="15.75">
      <c r="A110" s="245">
        <v>243831</v>
      </c>
      <c r="C110" s="150">
        <f>Normalization!C109</f>
        <v>1.3364023038487047</v>
      </c>
      <c r="D110" s="150">
        <f>Normalization!D109</f>
        <v>0.19571920252967234</v>
      </c>
      <c r="E110" s="150">
        <f>Normalization!E109</f>
        <v>-1.5255984308407651</v>
      </c>
      <c r="F110" s="150">
        <f>Normalization!F109</f>
        <v>-1.4444076397230368</v>
      </c>
      <c r="G110" s="150">
        <f>Normalization!G109</f>
        <v>-7.4466490185932627E-2</v>
      </c>
      <c r="H110" s="150">
        <f>Normalization!H109</f>
        <v>-0.85505726056401976</v>
      </c>
      <c r="I110" s="312"/>
      <c r="J110" s="150">
        <f>Normalization!J109</f>
        <v>-1.2118898787873322</v>
      </c>
      <c r="K110" s="150">
        <f>Normalization!K109</f>
        <v>0.67615859493320396</v>
      </c>
      <c r="L110" s="160"/>
      <c r="M110" s="150" t="e">
        <f>Normalization!#REF!</f>
        <v>#REF!</v>
      </c>
      <c r="N110" s="160"/>
      <c r="O110" s="150">
        <f>Normalization!M109</f>
        <v>-0.36289244984868818</v>
      </c>
      <c r="P110" s="153"/>
      <c r="Q110" s="104"/>
      <c r="R110" s="153"/>
      <c r="S110" s="174">
        <f t="shared" si="44"/>
        <v>0</v>
      </c>
      <c r="T110" s="174">
        <f t="shared" si="45"/>
        <v>0</v>
      </c>
      <c r="U110" s="174">
        <f t="shared" si="46"/>
        <v>2</v>
      </c>
      <c r="V110" s="174">
        <f t="shared" si="47"/>
        <v>2</v>
      </c>
      <c r="W110" s="174">
        <f t="shared" si="48"/>
        <v>1</v>
      </c>
      <c r="X110" s="174">
        <f t="shared" si="49"/>
        <v>1</v>
      </c>
      <c r="Y110" s="226"/>
      <c r="Z110" s="174">
        <f t="shared" si="50"/>
        <v>2</v>
      </c>
      <c r="AA110" s="174">
        <f t="shared" si="51"/>
        <v>0</v>
      </c>
      <c r="AB110" s="175"/>
      <c r="AC110" s="174" t="e">
        <f t="shared" ref="AC110:AC112" si="62">IF(M110&lt;$M$2,2,(IF(AND(M110&gt;=$M$2,M110&lt;=$M$1),1,0)))</f>
        <v>#REF!</v>
      </c>
      <c r="AD110" s="175"/>
      <c r="AE110" s="174">
        <f t="shared" ref="AE110:AE112" si="63">IF(O110&lt;$M$2,2,(IF(AND(O110&gt;=$M$2,O110&lt;=$M$1),1,0)))</f>
        <v>1</v>
      </c>
    </row>
    <row r="111" spans="1:32" ht="15.75">
      <c r="A111" s="245">
        <v>243862</v>
      </c>
      <c r="C111" s="150">
        <f>Normalization!C110</f>
        <v>1.5002349610263768</v>
      </c>
      <c r="D111" s="150">
        <f>Normalization!D110</f>
        <v>0.22460264598088572</v>
      </c>
      <c r="E111" s="150">
        <f>Normalization!E110</f>
        <v>-1.6865441302607347</v>
      </c>
      <c r="F111" s="150">
        <f>Normalization!F110</f>
        <v>-1.3940557453996048</v>
      </c>
      <c r="G111" s="150">
        <f>Normalization!G110</f>
        <v>-0.15195677651079836</v>
      </c>
      <c r="H111" s="150">
        <f>Normalization!H110</f>
        <v>-0.86302834680726848</v>
      </c>
      <c r="I111" s="312"/>
      <c r="J111" s="150">
        <f>Normalization!J110</f>
        <v>-1.3478421795895206</v>
      </c>
      <c r="K111" s="150">
        <f>Normalization!K110</f>
        <v>0.67076679722587784</v>
      </c>
      <c r="L111" s="160"/>
      <c r="M111" s="150" t="e">
        <f>Normalization!#REF!</f>
        <v>#REF!</v>
      </c>
      <c r="N111" s="160"/>
      <c r="O111" s="150">
        <f>Normalization!M110</f>
        <v>-0.38097784679184832</v>
      </c>
      <c r="P111" s="153"/>
      <c r="Q111" s="104"/>
      <c r="R111" s="153"/>
      <c r="S111" s="174">
        <f t="shared" si="44"/>
        <v>0</v>
      </c>
      <c r="T111" s="174">
        <f t="shared" si="45"/>
        <v>0</v>
      </c>
      <c r="U111" s="174">
        <f t="shared" si="46"/>
        <v>2</v>
      </c>
      <c r="V111" s="174">
        <f t="shared" si="47"/>
        <v>2</v>
      </c>
      <c r="W111" s="174">
        <f t="shared" si="48"/>
        <v>1</v>
      </c>
      <c r="X111" s="174">
        <f t="shared" si="49"/>
        <v>1</v>
      </c>
      <c r="Y111" s="99"/>
      <c r="Z111" s="174">
        <f t="shared" si="50"/>
        <v>2</v>
      </c>
      <c r="AA111" s="174">
        <f t="shared" si="51"/>
        <v>0</v>
      </c>
      <c r="AB111" s="175"/>
      <c r="AC111" s="174" t="e">
        <f t="shared" si="62"/>
        <v>#REF!</v>
      </c>
      <c r="AD111" s="175"/>
      <c r="AE111" s="174">
        <f t="shared" si="63"/>
        <v>1</v>
      </c>
    </row>
    <row r="112" spans="1:32" ht="15.75">
      <c r="A112" s="245">
        <v>243892</v>
      </c>
      <c r="C112" s="150">
        <f>Normalization!C111</f>
        <v>1.6490973720530857</v>
      </c>
      <c r="D112" s="150">
        <f>Normalization!D111</f>
        <v>0.20348098088846339</v>
      </c>
      <c r="E112" s="150">
        <f>Normalization!E111</f>
        <v>-1.7430404129825012</v>
      </c>
      <c r="F112" s="150">
        <f>Normalization!F111</f>
        <v>-1.2506091871676475</v>
      </c>
      <c r="G112" s="150">
        <f>Normalization!G111</f>
        <v>-0.25900378048023454</v>
      </c>
      <c r="H112" s="150">
        <f>Normalization!H111</f>
        <v>-0.81974501694585955</v>
      </c>
      <c r="I112" s="313"/>
      <c r="J112" s="150">
        <f>Normalization!J111</f>
        <v>-1.3909091245468357</v>
      </c>
      <c r="K112" s="150">
        <f>Normalization!K111</f>
        <v>0.63696548896819827</v>
      </c>
      <c r="L112" s="177"/>
      <c r="M112" s="176" t="e">
        <f>Normalization!#REF!</f>
        <v>#REF!</v>
      </c>
      <c r="N112" s="177"/>
      <c r="O112" s="150">
        <f>Normalization!M111</f>
        <v>-0.37172046002666637</v>
      </c>
      <c r="P112" s="153"/>
      <c r="Q112" s="104"/>
      <c r="R112" s="153"/>
      <c r="S112" s="174">
        <f t="shared" si="44"/>
        <v>0</v>
      </c>
      <c r="T112" s="174">
        <f t="shared" si="45"/>
        <v>0</v>
      </c>
      <c r="U112" s="174">
        <f t="shared" si="46"/>
        <v>2</v>
      </c>
      <c r="V112" s="174">
        <f t="shared" si="47"/>
        <v>2</v>
      </c>
      <c r="W112" s="174">
        <f t="shared" si="48"/>
        <v>1</v>
      </c>
      <c r="X112" s="174">
        <f t="shared" si="49"/>
        <v>1</v>
      </c>
      <c r="Y112" s="234"/>
      <c r="Z112" s="174">
        <f t="shared" si="50"/>
        <v>2</v>
      </c>
      <c r="AA112" s="174">
        <f t="shared" si="51"/>
        <v>0</v>
      </c>
      <c r="AB112" s="225"/>
      <c r="AC112" s="209" t="e">
        <f t="shared" si="62"/>
        <v>#REF!</v>
      </c>
      <c r="AD112" s="225"/>
      <c r="AE112" s="174">
        <f t="shared" si="63"/>
        <v>1</v>
      </c>
    </row>
    <row r="113" spans="1:32" ht="15.75">
      <c r="A113" s="245">
        <v>243923</v>
      </c>
      <c r="C113" s="150">
        <f>Normalization!C112</f>
        <v>1.7629397670944922</v>
      </c>
      <c r="D113" s="150">
        <f>Normalization!D112</f>
        <v>0.10715756316877256</v>
      </c>
      <c r="E113" s="150">
        <f>Normalization!E112</f>
        <v>-1.696835583824553</v>
      </c>
      <c r="F113" s="150">
        <f>Normalization!F112</f>
        <v>-1.0899292792749118</v>
      </c>
      <c r="G113" s="150">
        <f>Normalization!G112</f>
        <v>-0.40119781658025083</v>
      </c>
      <c r="H113" s="150">
        <f>Normalization!H112</f>
        <v>-0.7523427824078599</v>
      </c>
      <c r="I113" s="312"/>
      <c r="J113" s="150">
        <f>Normalization!J112</f>
        <v>-1.3119168784935757</v>
      </c>
      <c r="K113" s="150">
        <f>Normalization!K112</f>
        <v>0.58071746549105396</v>
      </c>
      <c r="L113" s="160"/>
      <c r="M113" s="150" t="e">
        <f>Normalization!#REF!</f>
        <v>#REF!</v>
      </c>
      <c r="N113" s="160"/>
      <c r="O113" s="150">
        <f>Normalization!M112</f>
        <v>-0.35017594310335404</v>
      </c>
      <c r="P113" s="153"/>
      <c r="Q113" s="104"/>
      <c r="R113" s="153"/>
      <c r="S113" s="174">
        <f t="shared" si="44"/>
        <v>0</v>
      </c>
      <c r="T113" s="174">
        <f t="shared" si="45"/>
        <v>0</v>
      </c>
      <c r="U113" s="174">
        <f t="shared" si="46"/>
        <v>2</v>
      </c>
      <c r="V113" s="174">
        <f t="shared" si="47"/>
        <v>2</v>
      </c>
      <c r="W113" s="174">
        <f t="shared" si="48"/>
        <v>1</v>
      </c>
      <c r="X113" s="174">
        <f t="shared" si="49"/>
        <v>1</v>
      </c>
      <c r="Y113" s="226"/>
      <c r="Z113" s="174">
        <f t="shared" si="50"/>
        <v>2</v>
      </c>
      <c r="AA113" s="174">
        <f t="shared" si="51"/>
        <v>0</v>
      </c>
      <c r="AB113" s="216"/>
      <c r="AC113" s="210" t="e">
        <f t="shared" ref="AC113" si="64">IF(M113&lt;$M$2,2,(IF(AND(M113&gt;=$M$2,M113&lt;=$M$1),1,0)))</f>
        <v>#REF!</v>
      </c>
      <c r="AD113" s="216"/>
      <c r="AE113" s="174">
        <f t="shared" ref="AE113" si="65">IF(O113&lt;$M$2,2,(IF(AND(O113&gt;=$M$2,O113&lt;=$M$1),1,0)))</f>
        <v>1</v>
      </c>
    </row>
    <row r="114" spans="1:32" s="27" customFormat="1" ht="15.75">
      <c r="A114" s="245">
        <v>243953</v>
      </c>
      <c r="B114" s="26"/>
      <c r="C114" s="193">
        <f>Normalization!C113</f>
        <v>1.8318924914121775</v>
      </c>
      <c r="D114" s="193">
        <f>Normalization!D113</f>
        <v>-4.6759732492901614E-2</v>
      </c>
      <c r="E114" s="155">
        <f>Normalization!E113</f>
        <v>-1.5378011023365155</v>
      </c>
      <c r="F114" s="155">
        <f>Normalization!F113</f>
        <v>-0.9240183106212505</v>
      </c>
      <c r="G114" s="155">
        <f>Normalization!G113</f>
        <v>-0.5730626311592405</v>
      </c>
      <c r="H114" s="155">
        <f>Normalization!H113</f>
        <v>-0.68661810459004913</v>
      </c>
      <c r="I114" s="311"/>
      <c r="J114" s="155">
        <f>Normalization!J113</f>
        <v>-1.1164611515052625</v>
      </c>
      <c r="K114" s="155">
        <f>Normalization!K113</f>
        <v>0.51400448234301988</v>
      </c>
      <c r="L114" s="194"/>
      <c r="M114" s="193" t="e">
        <f>Normalization!#REF!</f>
        <v>#REF!</v>
      </c>
      <c r="N114" s="194"/>
      <c r="O114" s="155">
        <f>Normalization!M113</f>
        <v>-0.31735300736875283</v>
      </c>
      <c r="P114" s="158"/>
      <c r="Q114" s="188"/>
      <c r="R114" s="158"/>
      <c r="S114" s="249">
        <f t="shared" si="44"/>
        <v>0</v>
      </c>
      <c r="T114" s="249">
        <f t="shared" si="45"/>
        <v>1</v>
      </c>
      <c r="U114" s="172">
        <f t="shared" si="46"/>
        <v>2</v>
      </c>
      <c r="V114" s="172">
        <f t="shared" si="47"/>
        <v>1</v>
      </c>
      <c r="W114" s="172">
        <f t="shared" si="48"/>
        <v>1</v>
      </c>
      <c r="X114" s="172">
        <f t="shared" si="49"/>
        <v>1</v>
      </c>
      <c r="Y114" s="247"/>
      <c r="Z114" s="172">
        <f t="shared" si="50"/>
        <v>2</v>
      </c>
      <c r="AA114" s="172">
        <f t="shared" si="51"/>
        <v>0</v>
      </c>
      <c r="AB114" s="248"/>
      <c r="AC114" s="249" t="e">
        <f t="shared" ref="AC114:AC115" si="66">IF(M114&lt;$M$2,2,(IF(AND(M114&gt;=$M$2,M114&lt;=$M$1),1,0)))</f>
        <v>#REF!</v>
      </c>
      <c r="AD114" s="248"/>
      <c r="AE114" s="172">
        <f t="shared" ref="AE114:AE115" si="67">IF(O114&lt;$M$2,2,(IF(AND(O114&gt;=$M$2,O114&lt;=$M$1),1,0)))</f>
        <v>1</v>
      </c>
      <c r="AF114" s="28"/>
    </row>
    <row r="115" spans="1:32" ht="15.75">
      <c r="A115" s="246">
        <v>243984</v>
      </c>
      <c r="C115" s="176">
        <f>Normalization!C114</f>
        <v>1.8443810576534763</v>
      </c>
      <c r="D115" s="176">
        <f>Normalization!D114</f>
        <v>-0.24083156536454212</v>
      </c>
      <c r="E115" s="176">
        <f>Normalization!E114</f>
        <v>-1.2797383345005608</v>
      </c>
      <c r="F115" s="176">
        <f>Normalization!F114</f>
        <v>-0.78950349841232059</v>
      </c>
      <c r="G115" s="176">
        <f>Normalization!G114</f>
        <v>-0.77153716508808601</v>
      </c>
      <c r="H115" s="176">
        <f>Normalization!H114</f>
        <v>-0.63957532832810937</v>
      </c>
      <c r="I115" s="313"/>
      <c r="J115" s="176">
        <f>Normalization!J114</f>
        <v>-0.87776310811836256</v>
      </c>
      <c r="K115" s="176">
        <f>Normalization!K114</f>
        <v>0.4508146600730899</v>
      </c>
      <c r="L115" s="177"/>
      <c r="M115" s="176" t="e">
        <f>Normalization!#REF!</f>
        <v>#REF!</v>
      </c>
      <c r="N115" s="177"/>
      <c r="O115" s="176">
        <f>Normalization!M114</f>
        <v>-0.28796916026067693</v>
      </c>
      <c r="P115" s="153"/>
      <c r="Q115" s="104"/>
      <c r="R115" s="153"/>
      <c r="S115" s="227">
        <f t="shared" si="44"/>
        <v>0</v>
      </c>
      <c r="T115" s="227">
        <f t="shared" si="45"/>
        <v>1</v>
      </c>
      <c r="U115" s="227">
        <f t="shared" si="46"/>
        <v>2</v>
      </c>
      <c r="V115" s="227">
        <f t="shared" si="47"/>
        <v>1</v>
      </c>
      <c r="W115" s="227">
        <f t="shared" si="48"/>
        <v>1</v>
      </c>
      <c r="X115" s="227">
        <f t="shared" si="49"/>
        <v>1</v>
      </c>
      <c r="Y115" s="233"/>
      <c r="Z115" s="227">
        <f t="shared" si="50"/>
        <v>1</v>
      </c>
      <c r="AA115" s="227">
        <f t="shared" si="51"/>
        <v>0</v>
      </c>
      <c r="AB115" s="237"/>
      <c r="AC115" s="227" t="e">
        <f t="shared" si="66"/>
        <v>#REF!</v>
      </c>
      <c r="AD115" s="237"/>
      <c r="AE115" s="227">
        <f t="shared" si="67"/>
        <v>1</v>
      </c>
      <c r="AF115" s="62"/>
    </row>
    <row r="116" spans="1:32" ht="15.75">
      <c r="A116" s="245">
        <v>244015</v>
      </c>
      <c r="C116" s="176">
        <f>Normalization!C115</f>
        <v>1.7801187686838755</v>
      </c>
      <c r="D116" s="176">
        <f>Normalization!D115</f>
        <v>-0.46067930863185869</v>
      </c>
      <c r="E116" s="176">
        <f>Normalization!E115</f>
        <v>-0.99162174512211054</v>
      </c>
      <c r="F116" s="176">
        <f>Normalization!F115</f>
        <v>-0.74243807361820857</v>
      </c>
      <c r="G116" s="176">
        <f>Normalization!G115</f>
        <v>-0.98146526538249157</v>
      </c>
      <c r="H116" s="176">
        <f>Normalization!H115</f>
        <v>-0.62475703951501016</v>
      </c>
      <c r="I116" s="313"/>
      <c r="J116" s="176">
        <f>Normalization!J115</f>
        <v>-0.63992666481583793</v>
      </c>
      <c r="K116" s="176">
        <f>Normalization!K115</f>
        <v>0.39919984187251834</v>
      </c>
      <c r="L116" s="177"/>
      <c r="M116" s="176" t="e">
        <f>Normalization!#REF!</f>
        <v>#REF!</v>
      </c>
      <c r="N116" s="177"/>
      <c r="O116" s="176">
        <f>Normalization!M115</f>
        <v>-0.28269618581614048</v>
      </c>
      <c r="P116" s="153"/>
      <c r="Q116" s="104"/>
      <c r="R116" s="153"/>
      <c r="S116" s="209">
        <f t="shared" si="44"/>
        <v>0</v>
      </c>
      <c r="T116" s="209">
        <f t="shared" si="45"/>
        <v>1</v>
      </c>
      <c r="U116" s="209">
        <f t="shared" si="46"/>
        <v>1</v>
      </c>
      <c r="V116" s="209">
        <f t="shared" si="47"/>
        <v>1</v>
      </c>
      <c r="W116" s="209">
        <f t="shared" si="48"/>
        <v>1</v>
      </c>
      <c r="X116" s="209">
        <f t="shared" si="49"/>
        <v>1</v>
      </c>
      <c r="Y116" s="234"/>
      <c r="Z116" s="209">
        <f t="shared" si="50"/>
        <v>1</v>
      </c>
      <c r="AA116" s="209">
        <f t="shared" si="51"/>
        <v>0</v>
      </c>
      <c r="AB116" s="225"/>
      <c r="AC116" s="209" t="e">
        <f t="shared" ref="AC116" si="68">IF(M116&lt;$M$2,2,(IF(AND(M116&gt;=$M$2,M116&lt;=$M$1),1,0)))</f>
        <v>#REF!</v>
      </c>
      <c r="AD116" s="225"/>
      <c r="AE116" s="209">
        <f t="shared" ref="AE116" si="69">IF(O116&lt;$M$2,2,(IF(AND(O116&gt;=$M$2,O116&lt;=$M$1),1,0)))</f>
        <v>1</v>
      </c>
    </row>
    <row r="117" spans="1:32" ht="15.75">
      <c r="A117" s="245">
        <v>244044</v>
      </c>
      <c r="C117" s="176">
        <f>Normalization!C116</f>
        <v>1.6067209606932586</v>
      </c>
      <c r="D117" s="176">
        <f>Normalization!D116</f>
        <v>-0.68707815367748781</v>
      </c>
      <c r="E117" s="176">
        <f>Normalization!E116</f>
        <v>-0.71029336816584387</v>
      </c>
      <c r="F117" s="176">
        <f>Normalization!F116</f>
        <v>-0.73636944107000535</v>
      </c>
      <c r="G117" s="176">
        <f>Normalization!G116</f>
        <v>-1.1847445477327345</v>
      </c>
      <c r="H117" s="176">
        <f>Normalization!H116</f>
        <v>-0.64151918814056363</v>
      </c>
      <c r="I117" s="313"/>
      <c r="J117" s="176">
        <f>Normalization!J116</f>
        <v>-0.43885089274267453</v>
      </c>
      <c r="K117" s="176">
        <f>Normalization!K116</f>
        <v>0.36138884751291195</v>
      </c>
      <c r="L117" s="177"/>
      <c r="M117" s="176" t="e">
        <f>Normalization!#REF!</f>
        <v>#REF!</v>
      </c>
      <c r="N117" s="177"/>
      <c r="O117" s="176">
        <f>Normalization!M116</f>
        <v>-0.30384322291539234</v>
      </c>
      <c r="P117" s="153"/>
      <c r="Q117" s="104"/>
      <c r="R117" s="153"/>
      <c r="S117" s="209">
        <f t="shared" si="44"/>
        <v>0</v>
      </c>
      <c r="T117" s="209">
        <f t="shared" si="45"/>
        <v>1</v>
      </c>
      <c r="U117" s="209">
        <f t="shared" si="46"/>
        <v>1</v>
      </c>
      <c r="V117" s="209">
        <f t="shared" si="47"/>
        <v>1</v>
      </c>
      <c r="W117" s="209">
        <f t="shared" si="48"/>
        <v>2</v>
      </c>
      <c r="X117" s="209">
        <f t="shared" si="49"/>
        <v>1</v>
      </c>
      <c r="Y117" s="234"/>
      <c r="Z117" s="209">
        <f t="shared" si="50"/>
        <v>1</v>
      </c>
      <c r="AA117" s="209">
        <f t="shared" si="51"/>
        <v>0</v>
      </c>
      <c r="AB117" s="225"/>
      <c r="AC117" s="209" t="e">
        <f t="shared" ref="AC117" si="70">IF(M117&lt;$M$2,2,(IF(AND(M117&gt;=$M$2,M117&lt;=$M$1),1,0)))</f>
        <v>#REF!</v>
      </c>
      <c r="AD117" s="225"/>
      <c r="AE117" s="209">
        <f t="shared" ref="AE117" si="71">IF(O117&lt;$M$2,2,(IF(AND(O117&gt;=$M$2,O117&lt;=$M$1),1,0)))</f>
        <v>1</v>
      </c>
    </row>
    <row r="118" spans="1:32" ht="15.75">
      <c r="A118" s="245">
        <v>244075</v>
      </c>
      <c r="C118" s="176">
        <f>Normalization!C117</f>
        <v>1.2841175891965744</v>
      </c>
      <c r="D118" s="176">
        <f>Normalization!D117</f>
        <v>-0.88541564602734601</v>
      </c>
      <c r="E118" s="176">
        <f>Normalization!E117</f>
        <v>-0.46332741028717711</v>
      </c>
      <c r="F118" s="176">
        <f>Normalization!F117</f>
        <v>-0.74727128801507969</v>
      </c>
      <c r="G118" s="176">
        <f>Normalization!G117</f>
        <v>-1.3592141991585371</v>
      </c>
      <c r="H118" s="176">
        <f>Normalization!H117</f>
        <v>-0.68304814504111111</v>
      </c>
      <c r="I118" s="313"/>
      <c r="J118" s="176">
        <f>Normalization!J117</f>
        <v>-0.26442924643315047</v>
      </c>
      <c r="K118" s="176">
        <f>Normalization!K117</f>
        <v>0.33521135527462403</v>
      </c>
      <c r="L118" s="177"/>
      <c r="M118" s="176" t="e">
        <f>Normalization!#REF!</f>
        <v>#REF!</v>
      </c>
      <c r="N118" s="177"/>
      <c r="O118" s="176">
        <f>Normalization!M117</f>
        <v>-0.34792212381140036</v>
      </c>
      <c r="P118" s="153"/>
      <c r="Q118" s="104"/>
      <c r="R118" s="153"/>
      <c r="S118" s="209">
        <f t="shared" si="44"/>
        <v>0</v>
      </c>
      <c r="T118" s="209">
        <f t="shared" si="45"/>
        <v>1</v>
      </c>
      <c r="U118" s="209">
        <f t="shared" si="46"/>
        <v>1</v>
      </c>
      <c r="V118" s="209">
        <f t="shared" si="47"/>
        <v>1</v>
      </c>
      <c r="W118" s="209">
        <f t="shared" si="48"/>
        <v>2</v>
      </c>
      <c r="X118" s="209">
        <f t="shared" si="49"/>
        <v>1</v>
      </c>
      <c r="Y118" s="234"/>
      <c r="Z118" s="209">
        <f t="shared" si="50"/>
        <v>1</v>
      </c>
      <c r="AA118" s="209">
        <f t="shared" si="51"/>
        <v>0</v>
      </c>
      <c r="AB118" s="225"/>
      <c r="AC118" s="209" t="e">
        <f t="shared" ref="AC118" si="72">IF(M118&lt;$M$2,2,(IF(AND(M118&gt;=$M$2,M118&lt;=$M$1),1,0)))</f>
        <v>#REF!</v>
      </c>
      <c r="AD118" s="225"/>
      <c r="AE118" s="209">
        <f t="shared" ref="AE118" si="73">IF(O118&lt;$M$2,2,(IF(AND(O118&gt;=$M$2,O118&lt;=$M$1),1,0)))</f>
        <v>1</v>
      </c>
    </row>
    <row r="119" spans="1:32" ht="15.75">
      <c r="A119" s="245">
        <v>244105</v>
      </c>
      <c r="C119" s="176">
        <f>Normalization!C118</f>
        <v>0.7854230349197644</v>
      </c>
      <c r="D119" s="176">
        <f>Normalization!D118</f>
        <v>-1.0336421312415258</v>
      </c>
      <c r="E119" s="176">
        <f>Normalization!E118</f>
        <v>-0.27745565410141687</v>
      </c>
      <c r="F119" s="176">
        <f>Normalization!F118</f>
        <v>-0.73955992771481527</v>
      </c>
      <c r="G119" s="176">
        <f>Normalization!G118</f>
        <v>-1.4890515310383463</v>
      </c>
      <c r="H119" s="176">
        <f>Normalization!H118</f>
        <v>-0.75682879211022025</v>
      </c>
      <c r="I119" s="313"/>
      <c r="J119" s="176">
        <f>Normalization!J118</f>
        <v>-9.1751570949273303E-2</v>
      </c>
      <c r="K119" s="176">
        <f>Normalization!K118</f>
        <v>0.31917604669951682</v>
      </c>
      <c r="L119" s="177"/>
      <c r="M119" s="176" t="e">
        <f>Normalization!#REF!</f>
        <v>#REF!</v>
      </c>
      <c r="N119" s="177"/>
      <c r="O119" s="176">
        <f>Normalization!M118</f>
        <v>-0.41046131569203953</v>
      </c>
      <c r="P119" s="153"/>
      <c r="Q119" s="104"/>
      <c r="R119" s="153"/>
      <c r="S119" s="209">
        <f t="shared" si="44"/>
        <v>0</v>
      </c>
      <c r="T119" s="209">
        <f t="shared" si="45"/>
        <v>2</v>
      </c>
      <c r="U119" s="209">
        <f t="shared" si="46"/>
        <v>1</v>
      </c>
      <c r="V119" s="209">
        <f t="shared" si="47"/>
        <v>1</v>
      </c>
      <c r="W119" s="209">
        <f t="shared" si="48"/>
        <v>2</v>
      </c>
      <c r="X119" s="209">
        <f t="shared" si="49"/>
        <v>1</v>
      </c>
      <c r="Y119" s="234"/>
      <c r="Z119" s="209">
        <f t="shared" si="50"/>
        <v>1</v>
      </c>
      <c r="AA119" s="209">
        <f t="shared" si="51"/>
        <v>0</v>
      </c>
      <c r="AB119" s="225"/>
      <c r="AC119" s="209" t="e">
        <f t="shared" ref="AC119" si="74">IF(M119&lt;$M$2,2,(IF(AND(M119&gt;=$M$2,M119&lt;=$M$1),1,0)))</f>
        <v>#REF!</v>
      </c>
      <c r="AD119" s="225"/>
      <c r="AE119" s="209">
        <f t="shared" ref="AE119" si="75">IF(O119&lt;$M$2,2,(IF(AND(O119&gt;=$M$2,O119&lt;=$M$1),1,0)))</f>
        <v>1</v>
      </c>
    </row>
    <row r="120" spans="1:32" ht="15.75">
      <c r="A120" s="245">
        <v>244136</v>
      </c>
      <c r="C120" s="176">
        <f>Normalization!C119</f>
        <v>0.12650929384532122</v>
      </c>
      <c r="D120" s="176">
        <f>Normalization!D119</f>
        <v>-1.1187394299349767</v>
      </c>
      <c r="E120" s="176">
        <f>Normalization!E119</f>
        <v>-0.13360725631634307</v>
      </c>
      <c r="F120" s="176">
        <f>Normalization!F119</f>
        <v>-0.70303401597620407</v>
      </c>
      <c r="G120" s="176">
        <f>Normalization!G119</f>
        <v>-1.5717625953635579</v>
      </c>
      <c r="H120" s="176">
        <f>Normalization!H119</f>
        <v>-0.84571056170590908</v>
      </c>
      <c r="I120" s="313"/>
      <c r="J120" s="176">
        <f>Normalization!J119</f>
        <v>9.0560983390656102E-2</v>
      </c>
      <c r="K120" s="176">
        <f>Normalization!K119</f>
        <v>0.3134575938957439</v>
      </c>
      <c r="L120" s="177"/>
      <c r="M120" s="176" t="e">
        <f>Normalization!#REF!</f>
        <v>#REF!</v>
      </c>
      <c r="N120" s="177"/>
      <c r="O120" s="176">
        <f>Normalization!M119</f>
        <v>-0.48029074852065867</v>
      </c>
      <c r="P120" s="153"/>
      <c r="Q120" s="104"/>
      <c r="R120" s="153"/>
      <c r="S120" s="209">
        <f t="shared" si="44"/>
        <v>0</v>
      </c>
      <c r="T120" s="209">
        <f t="shared" si="45"/>
        <v>2</v>
      </c>
      <c r="U120" s="209">
        <f t="shared" si="46"/>
        <v>1</v>
      </c>
      <c r="V120" s="209">
        <f t="shared" si="47"/>
        <v>1</v>
      </c>
      <c r="W120" s="209">
        <f t="shared" si="48"/>
        <v>2</v>
      </c>
      <c r="X120" s="209">
        <f t="shared" si="49"/>
        <v>1</v>
      </c>
      <c r="Y120" s="234"/>
      <c r="Z120" s="209">
        <f t="shared" si="50"/>
        <v>0</v>
      </c>
      <c r="AA120" s="209">
        <f t="shared" si="51"/>
        <v>0</v>
      </c>
      <c r="AB120" s="225"/>
      <c r="AC120" s="209" t="e">
        <f t="shared" ref="AC120" si="76">IF(M120&lt;$M$2,2,(IF(AND(M120&gt;=$M$2,M120&lt;=$M$1),1,0)))</f>
        <v>#REF!</v>
      </c>
      <c r="AD120" s="225"/>
      <c r="AE120" s="209">
        <f t="shared" ref="AE120" si="77">IF(O120&lt;$M$2,2,(IF(AND(O120&gt;=$M$2,O120&lt;=$M$1),1,0)))</f>
        <v>1</v>
      </c>
    </row>
    <row r="121" spans="1:32" s="304" customFormat="1" ht="15.75">
      <c r="A121" s="245">
        <v>244166</v>
      </c>
      <c r="B121" s="295"/>
      <c r="C121" s="296">
        <f>Normalization!C120</f>
        <v>-0.5828064485306016</v>
      </c>
      <c r="D121" s="296">
        <f>Normalization!D120</f>
        <v>-1.1319712917536542</v>
      </c>
      <c r="E121" s="296">
        <f>Normalization!E120</f>
        <v>7.2996704016284808E-3</v>
      </c>
      <c r="F121" s="296">
        <f>Normalization!F120</f>
        <v>-0.67436667739306855</v>
      </c>
      <c r="G121" s="296">
        <f>Normalization!G120</f>
        <v>-1.6139144099108662</v>
      </c>
      <c r="H121" s="296">
        <f>Normalization!H120</f>
        <v>-0.92370922999600691</v>
      </c>
      <c r="I121" s="315"/>
      <c r="J121" s="296">
        <f>Normalization!J120</f>
        <v>0.24139467692586025</v>
      </c>
      <c r="K121" s="296">
        <f>Normalization!K120</f>
        <v>0.31729952637437331</v>
      </c>
      <c r="L121" s="297"/>
      <c r="M121" s="296" t="e">
        <f>Normalization!#REF!</f>
        <v>#REF!</v>
      </c>
      <c r="N121" s="297"/>
      <c r="O121" s="296">
        <f>Normalization!M120</f>
        <v>-0.54509677298529191</v>
      </c>
      <c r="P121" s="298"/>
      <c r="Q121" s="299"/>
      <c r="R121" s="298"/>
      <c r="S121" s="379">
        <f t="shared" si="44"/>
        <v>1</v>
      </c>
      <c r="T121" s="379">
        <f t="shared" si="45"/>
        <v>2</v>
      </c>
      <c r="U121" s="379">
        <f t="shared" si="46"/>
        <v>0</v>
      </c>
      <c r="V121" s="379">
        <f t="shared" si="47"/>
        <v>1</v>
      </c>
      <c r="W121" s="379">
        <f t="shared" si="48"/>
        <v>2</v>
      </c>
      <c r="X121" s="379">
        <f t="shared" si="49"/>
        <v>1</v>
      </c>
      <c r="Y121" s="301"/>
      <c r="Z121" s="379">
        <f t="shared" si="50"/>
        <v>0</v>
      </c>
      <c r="AA121" s="379">
        <f t="shared" si="51"/>
        <v>0</v>
      </c>
      <c r="AB121" s="302"/>
      <c r="AC121" s="300" t="e">
        <f t="shared" ref="AC121" si="78">IF(M121&lt;$M$2,2,(IF(AND(M121&gt;=$M$2,M121&lt;=$M$1),1,0)))</f>
        <v>#REF!</v>
      </c>
      <c r="AD121" s="302"/>
      <c r="AE121" s="379">
        <f t="shared" ref="AE121" si="79">IF(O121&lt;$M$2,2,(IF(AND(O121&gt;=$M$2,O121&lt;=$M$1),1,0)))</f>
        <v>1</v>
      </c>
      <c r="AF121" s="303"/>
    </row>
    <row r="122" spans="1:32" ht="15.75">
      <c r="A122" s="24">
        <v>244197</v>
      </c>
      <c r="C122" s="176">
        <f>Normalization!C121</f>
        <v>-1.1776934087528788</v>
      </c>
      <c r="D122" s="176">
        <f>Normalization!D121</f>
        <v>-1.0608407028159903</v>
      </c>
      <c r="E122" s="176">
        <f>Normalization!E121</f>
        <v>0.17094504204923278</v>
      </c>
      <c r="F122" s="176">
        <f>Normalization!F121</f>
        <v>-0.61893645702829847</v>
      </c>
      <c r="G122" s="176">
        <f>Normalization!G121</f>
        <v>-1.6103658573972937</v>
      </c>
      <c r="H122" s="176">
        <f>Normalization!H121</f>
        <v>-0.97482471326857645</v>
      </c>
      <c r="I122" s="313"/>
      <c r="J122" s="176">
        <f>Normalization!J121</f>
        <v>0.33413437340549423</v>
      </c>
      <c r="K122" s="176">
        <f>Normalization!K121</f>
        <v>0.32601415042445858</v>
      </c>
      <c r="L122" s="177"/>
      <c r="M122" s="176" t="e">
        <f>Normalization!#REF!</f>
        <v>#REF!</v>
      </c>
      <c r="N122" s="177"/>
      <c r="O122" s="176">
        <f>Normalization!M121</f>
        <v>-0.57644594667298155</v>
      </c>
      <c r="P122" s="153"/>
      <c r="Q122" s="104"/>
      <c r="R122" s="153"/>
      <c r="S122" s="209">
        <f t="shared" si="44"/>
        <v>2</v>
      </c>
      <c r="T122" s="209">
        <f t="shared" si="45"/>
        <v>2</v>
      </c>
      <c r="U122" s="209">
        <f t="shared" si="46"/>
        <v>0</v>
      </c>
      <c r="V122" s="209">
        <f t="shared" si="47"/>
        <v>1</v>
      </c>
      <c r="W122" s="209">
        <f t="shared" si="48"/>
        <v>2</v>
      </c>
      <c r="X122" s="209">
        <f t="shared" si="49"/>
        <v>1</v>
      </c>
      <c r="Y122" s="234"/>
      <c r="Z122" s="209">
        <f t="shared" si="50"/>
        <v>0</v>
      </c>
      <c r="AA122" s="209">
        <f t="shared" si="51"/>
        <v>0</v>
      </c>
      <c r="AB122" s="225"/>
      <c r="AC122" s="209" t="e">
        <f t="shared" ref="AC122" si="80">IF(M122&lt;$M$2,2,(IF(AND(M122&gt;=$M$2,M122&lt;=$M$1),1,0)))</f>
        <v>#REF!</v>
      </c>
      <c r="AD122" s="225"/>
      <c r="AE122" s="209">
        <f t="shared" ref="AE122" si="81">IF(O122&lt;$M$2,2,(IF(AND(O122&gt;=$M$2,O122&lt;=$M$1),1,0)))</f>
        <v>1</v>
      </c>
    </row>
    <row r="123" spans="1:32" ht="15.75">
      <c r="A123" s="24">
        <v>244228</v>
      </c>
      <c r="C123" s="176">
        <f>Normalization!C122</f>
        <v>-1.5998722418042099</v>
      </c>
      <c r="D123" s="176">
        <f>Normalization!D122</f>
        <v>-0.91461558073909022</v>
      </c>
      <c r="E123" s="176">
        <f>Normalization!E122</f>
        <v>0.3815873204244461</v>
      </c>
      <c r="F123" s="176">
        <f>Normalization!F122</f>
        <v>-0.47030448214976661</v>
      </c>
      <c r="G123" s="176">
        <f>Normalization!G122</f>
        <v>-1.5503993457088938</v>
      </c>
      <c r="H123" s="176">
        <f>Normalization!H122</f>
        <v>-0.9796483077388185</v>
      </c>
      <c r="I123" s="313"/>
      <c r="J123" s="176">
        <f>Normalization!J122</f>
        <v>0.37860265390156739</v>
      </c>
      <c r="K123" s="176">
        <f>Normalization!K122</f>
        <v>0.33239574076454154</v>
      </c>
      <c r="L123" s="177"/>
      <c r="M123" s="176" t="e">
        <f>Normalization!#REF!</f>
        <v>#REF!</v>
      </c>
      <c r="N123" s="177"/>
      <c r="O123" s="176">
        <f>Normalization!M122</f>
        <v>-0.55278178038127801</v>
      </c>
      <c r="P123" s="153"/>
      <c r="Q123" s="104"/>
      <c r="R123" s="153"/>
      <c r="S123" s="209">
        <f t="shared" ref="S123:S127" si="82">IF(C123&lt;$C$2,2,(IF(AND(C123&gt;=$C$2,C123&lt;=$C$1),1,0)))</f>
        <v>2</v>
      </c>
      <c r="T123" s="209">
        <f t="shared" ref="T123:T127" si="83">IF(D123&lt;$D$2,2,(IF(AND(D123&gt;=$D$2,D123&lt;=$D$1),1,0)))</f>
        <v>1</v>
      </c>
      <c r="U123" s="209">
        <f t="shared" ref="U123:U127" si="84">IF(E123&lt;$E$2,2,(IF(AND(E123&gt;=$E$2,E123&lt;=$E$1),1,0)))</f>
        <v>0</v>
      </c>
      <c r="V123" s="209">
        <f t="shared" ref="V123:V127" si="85">IF(F123&lt;$F$2,2,(IF(AND(F123&gt;=$F$2,F123&lt;=$F$1),1,0)))</f>
        <v>1</v>
      </c>
      <c r="W123" s="209">
        <f t="shared" ref="W123:W127" si="86">IF(G123&lt;$G$2,2,(IF(AND(G123&gt;=$G$2,G123&lt;=$G$1),1,0)))</f>
        <v>2</v>
      </c>
      <c r="X123" s="209">
        <f t="shared" ref="X123:X127" si="87">IF(H123&lt;$H$2,2,(IF(AND(H123&gt;=$H$2,H123&lt;=$H$1),1,0)))</f>
        <v>1</v>
      </c>
      <c r="Y123" s="234"/>
      <c r="Z123" s="209">
        <f t="shared" ref="Z123:Z127" si="88">IF(J123&lt;$J$2,2,(IF(AND(J123&gt;=$J$2,J123&lt;=$J$1),1,0)))</f>
        <v>0</v>
      </c>
      <c r="AA123" s="209">
        <f t="shared" ref="AA123:AA127" si="89">IF(K123&lt;$K$2,2,(IF(AND(K123&gt;=$K$2,K123&lt;=$K$1),1,0)))</f>
        <v>0</v>
      </c>
      <c r="AB123" s="225"/>
      <c r="AC123" s="209" t="e">
        <f t="shared" ref="AC123:AC127" si="90">IF(M123&lt;$M$2,2,(IF(AND(M123&gt;=$M$2,M123&lt;=$M$1),1,0)))</f>
        <v>#REF!</v>
      </c>
      <c r="AD123" s="225"/>
      <c r="AE123" s="209">
        <f t="shared" ref="AE123:AE127" si="91">IF(O123&lt;$M$2,2,(IF(AND(O123&gt;=$M$2,O123&lt;=$M$1),1,0)))</f>
        <v>1</v>
      </c>
    </row>
    <row r="124" spans="1:32" ht="15.75">
      <c r="A124" s="24">
        <v>244258</v>
      </c>
      <c r="C124" s="176">
        <f>Normalization!C123</f>
        <v>-1.8613636099737609</v>
      </c>
      <c r="D124" s="176">
        <f>Normalization!D123</f>
        <v>-0.73565679359706382</v>
      </c>
      <c r="E124" s="176">
        <f>Normalization!E123</f>
        <v>0.63330570599944735</v>
      </c>
      <c r="F124" s="176">
        <f>Normalization!F123</f>
        <v>-0.25463271195906434</v>
      </c>
      <c r="G124" s="176">
        <f>Normalization!G123</f>
        <v>-1.4301329937941842</v>
      </c>
      <c r="H124" s="176">
        <f>Normalization!H123</f>
        <v>-0.9265916887161616</v>
      </c>
      <c r="I124" s="313"/>
      <c r="J124" s="176">
        <f>Normalization!J123</f>
        <v>0.38694404813100902</v>
      </c>
      <c r="K124" s="176">
        <f>Normalization!K123</f>
        <v>0.32237370836820683</v>
      </c>
      <c r="L124" s="177"/>
      <c r="M124" s="176" t="e">
        <f>Normalization!#REF!</f>
        <v>#REF!</v>
      </c>
      <c r="N124" s="177"/>
      <c r="O124" s="176">
        <f>Normalization!M123</f>
        <v>-0.48321929194269647</v>
      </c>
      <c r="P124" s="153"/>
      <c r="Q124" s="104"/>
      <c r="R124" s="153"/>
      <c r="S124" s="209">
        <f t="shared" si="82"/>
        <v>2</v>
      </c>
      <c r="T124" s="209">
        <f t="shared" si="83"/>
        <v>1</v>
      </c>
      <c r="U124" s="209">
        <f t="shared" si="84"/>
        <v>0</v>
      </c>
      <c r="V124" s="209">
        <f t="shared" si="85"/>
        <v>1</v>
      </c>
      <c r="W124" s="209">
        <f t="shared" si="86"/>
        <v>2</v>
      </c>
      <c r="X124" s="209">
        <f t="shared" si="87"/>
        <v>1</v>
      </c>
      <c r="Y124" s="234"/>
      <c r="Z124" s="209">
        <f t="shared" si="88"/>
        <v>0</v>
      </c>
      <c r="AA124" s="209">
        <f t="shared" si="89"/>
        <v>0</v>
      </c>
      <c r="AB124" s="225"/>
      <c r="AC124" s="209" t="e">
        <f t="shared" si="90"/>
        <v>#REF!</v>
      </c>
      <c r="AD124" s="225"/>
      <c r="AE124" s="209">
        <f t="shared" si="91"/>
        <v>1</v>
      </c>
    </row>
    <row r="125" spans="1:32" ht="15.75">
      <c r="A125" s="24">
        <v>244289</v>
      </c>
      <c r="C125" s="176">
        <f>Normalization!C124</f>
        <v>-2.000507042145224</v>
      </c>
      <c r="D125" s="176">
        <f>Normalization!D124</f>
        <v>-0.56779643791934942</v>
      </c>
      <c r="E125" s="176">
        <f>Normalization!E124</f>
        <v>0.88874209499776557</v>
      </c>
      <c r="F125" s="176">
        <f>Normalization!F124</f>
        <v>2.0268561102641056E-2</v>
      </c>
      <c r="G125" s="176">
        <f>Normalization!G124</f>
        <v>-1.2493591162147673</v>
      </c>
      <c r="H125" s="176">
        <f>Normalization!H124</f>
        <v>-0.81648445488145871</v>
      </c>
      <c r="I125" s="313"/>
      <c r="J125" s="176">
        <f>Normalization!J124</f>
        <v>0.38898048058530882</v>
      </c>
      <c r="K125" s="176">
        <f>Normalization!K124</f>
        <v>0.28203244712825626</v>
      </c>
      <c r="L125" s="177"/>
      <c r="M125" s="176" t="e">
        <f>Normalization!#REF!</f>
        <v>#REF!</v>
      </c>
      <c r="N125" s="177"/>
      <c r="O125" s="176">
        <f>Normalization!M124</f>
        <v>-0.38176543341835339</v>
      </c>
      <c r="P125" s="153"/>
      <c r="Q125" s="104"/>
      <c r="R125" s="153"/>
      <c r="S125" s="209">
        <f t="shared" si="82"/>
        <v>2</v>
      </c>
      <c r="T125" s="209">
        <f t="shared" si="83"/>
        <v>1</v>
      </c>
      <c r="U125" s="209">
        <f t="shared" si="84"/>
        <v>0</v>
      </c>
      <c r="V125" s="209">
        <f t="shared" si="85"/>
        <v>0</v>
      </c>
      <c r="W125" s="209">
        <f t="shared" si="86"/>
        <v>2</v>
      </c>
      <c r="X125" s="209">
        <f t="shared" si="87"/>
        <v>1</v>
      </c>
      <c r="Y125" s="234"/>
      <c r="Z125" s="209">
        <f t="shared" si="88"/>
        <v>0</v>
      </c>
      <c r="AA125" s="209">
        <f t="shared" si="89"/>
        <v>0</v>
      </c>
      <c r="AB125" s="225"/>
      <c r="AC125" s="209" t="e">
        <f t="shared" si="90"/>
        <v>#REF!</v>
      </c>
      <c r="AD125" s="225"/>
      <c r="AE125" s="209">
        <f t="shared" si="91"/>
        <v>1</v>
      </c>
    </row>
    <row r="126" spans="1:32" s="27" customFormat="1" ht="15.75">
      <c r="A126" s="24">
        <v>244319</v>
      </c>
      <c r="B126" s="26"/>
      <c r="C126" s="193">
        <f>Normalization!C125</f>
        <v>-2.0549658006767264</v>
      </c>
      <c r="D126" s="193">
        <f>Normalization!D125</f>
        <v>-0.44810431081745228</v>
      </c>
      <c r="E126" s="193">
        <f>Normalization!E125</f>
        <v>1.1055198984819363</v>
      </c>
      <c r="F126" s="193">
        <f>Normalization!F125</f>
        <v>0.31280401417335379</v>
      </c>
      <c r="G126" s="193">
        <f>Normalization!G125</f>
        <v>-1.0138879786700457</v>
      </c>
      <c r="H126" s="193">
        <f>Normalization!H125</f>
        <v>-0.64758522229696691</v>
      </c>
      <c r="I126" s="314"/>
      <c r="J126" s="193">
        <f>Normalization!J125</f>
        <v>0.40620551185363946</v>
      </c>
      <c r="K126" s="193">
        <f>Normalization!K125</f>
        <v>0.20243055340031549</v>
      </c>
      <c r="L126" s="194"/>
      <c r="M126" s="193" t="e">
        <f>Normalization!#REF!</f>
        <v>#REF!</v>
      </c>
      <c r="N126" s="194"/>
      <c r="O126" s="193">
        <f>Normalization!M125</f>
        <v>-0.2671979168189933</v>
      </c>
      <c r="P126" s="158"/>
      <c r="Q126" s="188"/>
      <c r="R126" s="158"/>
      <c r="S126" s="376">
        <f t="shared" si="82"/>
        <v>2</v>
      </c>
      <c r="T126" s="376">
        <f t="shared" si="83"/>
        <v>1</v>
      </c>
      <c r="U126" s="376">
        <f t="shared" si="84"/>
        <v>0</v>
      </c>
      <c r="V126" s="376">
        <f t="shared" si="85"/>
        <v>0</v>
      </c>
      <c r="W126" s="376">
        <f t="shared" si="86"/>
        <v>2</v>
      </c>
      <c r="X126" s="376">
        <f t="shared" si="87"/>
        <v>1</v>
      </c>
      <c r="Y126" s="377"/>
      <c r="Z126" s="376">
        <f t="shared" si="88"/>
        <v>0</v>
      </c>
      <c r="AA126" s="376">
        <f t="shared" si="89"/>
        <v>0</v>
      </c>
      <c r="AB126" s="378"/>
      <c r="AC126" s="376" t="e">
        <f t="shared" si="90"/>
        <v>#REF!</v>
      </c>
      <c r="AD126" s="378"/>
      <c r="AE126" s="376">
        <f t="shared" si="91"/>
        <v>1</v>
      </c>
      <c r="AF126" s="28"/>
    </row>
    <row r="127" spans="1:32" ht="15.75">
      <c r="A127" s="46">
        <v>244350</v>
      </c>
      <c r="C127" s="176">
        <f>Normalization!C126</f>
        <v>-2.0531522281591643</v>
      </c>
      <c r="D127" s="176">
        <f>Normalization!D126</f>
        <v>-0.39141968758364354</v>
      </c>
      <c r="E127" s="176">
        <f>Normalization!E126</f>
        <v>1.1787724459476137</v>
      </c>
      <c r="F127" s="176">
        <f>Normalization!F126</f>
        <v>0.50193209174826525</v>
      </c>
      <c r="G127" s="176">
        <f>Normalization!G126</f>
        <v>-0.73500523275290675</v>
      </c>
      <c r="H127" s="176">
        <f>Normalization!H126</f>
        <v>-0.45604088950797034</v>
      </c>
      <c r="I127" s="313"/>
      <c r="J127" s="176">
        <f>Normalization!J126</f>
        <v>0.43055658877605202</v>
      </c>
      <c r="K127" s="176">
        <f>Normalization!K126</f>
        <v>8.1356692540956538E-2</v>
      </c>
      <c r="L127" s="177"/>
      <c r="M127" s="176" t="e">
        <f>Normalization!#REF!</f>
        <v>#REF!</v>
      </c>
      <c r="N127" s="177"/>
      <c r="O127" s="176">
        <f>Normalization!M126</f>
        <v>-0.18037502737384967</v>
      </c>
      <c r="P127" s="153"/>
      <c r="Q127" s="104"/>
      <c r="R127" s="153"/>
      <c r="S127" s="209">
        <f t="shared" si="82"/>
        <v>2</v>
      </c>
      <c r="T127" s="209">
        <f t="shared" si="83"/>
        <v>1</v>
      </c>
      <c r="U127" s="209">
        <f t="shared" si="84"/>
        <v>0</v>
      </c>
      <c r="V127" s="209">
        <f t="shared" si="85"/>
        <v>0</v>
      </c>
      <c r="W127" s="209">
        <f t="shared" si="86"/>
        <v>1</v>
      </c>
      <c r="X127" s="209">
        <f t="shared" si="87"/>
        <v>1</v>
      </c>
      <c r="Y127" s="234"/>
      <c r="Z127" s="209">
        <f t="shared" si="88"/>
        <v>0</v>
      </c>
      <c r="AA127" s="209">
        <f t="shared" si="89"/>
        <v>0</v>
      </c>
      <c r="AB127" s="225"/>
      <c r="AC127" s="209" t="e">
        <f t="shared" si="90"/>
        <v>#REF!</v>
      </c>
      <c r="AD127" s="225"/>
      <c r="AE127" s="209">
        <f t="shared" si="91"/>
        <v>1</v>
      </c>
    </row>
    <row r="128" spans="1:32" ht="15.75">
      <c r="A128" s="49">
        <v>244381</v>
      </c>
      <c r="C128" s="176">
        <f>Normalization!C127</f>
        <v>-2.0014433127594873</v>
      </c>
      <c r="D128" s="176">
        <f>Normalization!D127</f>
        <v>-0.3749364992813603</v>
      </c>
      <c r="E128" s="176">
        <f>Normalization!E127</f>
        <v>1.0889627334464704</v>
      </c>
      <c r="F128" s="176">
        <f>Normalization!F127</f>
        <v>0.65820489274543681</v>
      </c>
      <c r="G128" s="176">
        <f>Normalization!G127</f>
        <v>-0.4253385762949754</v>
      </c>
      <c r="H128" s="176">
        <f>Normalization!H127</f>
        <v>-0.21912670322154137</v>
      </c>
      <c r="I128" s="313"/>
      <c r="J128" s="176">
        <f>Normalization!J127</f>
        <v>0.46054411193224776</v>
      </c>
      <c r="K128" s="176">
        <f>Normalization!K127</f>
        <v>-7.174620904665005E-2</v>
      </c>
      <c r="L128" s="177"/>
      <c r="M128" s="176" t="e">
        <f>Normalization!#REF!</f>
        <v>#REF!</v>
      </c>
      <c r="N128" s="177"/>
      <c r="O128" s="176">
        <f>Normalization!M127</f>
        <v>-0.11060994530998242</v>
      </c>
      <c r="P128" s="153"/>
      <c r="Q128" s="104"/>
      <c r="R128" s="153"/>
      <c r="S128" s="209">
        <f t="shared" ref="S128:S134" si="92">IF(C128&lt;$C$2,2,(IF(AND(C128&gt;=$C$2,C128&lt;=$C$1),1,0)))</f>
        <v>2</v>
      </c>
      <c r="T128" s="209">
        <f t="shared" ref="T128:T134" si="93">IF(D128&lt;$D$2,2,(IF(AND(D128&gt;=$D$2,D128&lt;=$D$1),1,0)))</f>
        <v>1</v>
      </c>
      <c r="U128" s="209">
        <f t="shared" ref="U128:U134" si="94">IF(E128&lt;$E$2,2,(IF(AND(E128&gt;=$E$2,E128&lt;=$E$1),1,0)))</f>
        <v>0</v>
      </c>
      <c r="V128" s="209">
        <f t="shared" ref="V128:V134" si="95">IF(F128&lt;$F$2,2,(IF(AND(F128&gt;=$F$2,F128&lt;=$F$1),1,0)))</f>
        <v>0</v>
      </c>
      <c r="W128" s="209">
        <f t="shared" ref="W128:W134" si="96">IF(G128&lt;$G$2,2,(IF(AND(G128&gt;=$G$2,G128&lt;=$G$1),1,0)))</f>
        <v>1</v>
      </c>
      <c r="X128" s="209">
        <f t="shared" ref="X128:X134" si="97">IF(H128&lt;$H$2,2,(IF(AND(H128&gt;=$H$2,H128&lt;=$H$1),1,0)))</f>
        <v>1</v>
      </c>
      <c r="Y128" s="234"/>
      <c r="Z128" s="209">
        <f t="shared" ref="Z128:Z134" si="98">IF(J128&lt;$J$2,2,(IF(AND(J128&gt;=$J$2,J128&lt;=$J$1),1,0)))</f>
        <v>0</v>
      </c>
      <c r="AA128" s="209">
        <f t="shared" ref="AA128:AA134" si="99">IF(K128&lt;$K$2,2,(IF(AND(K128&gt;=$K$2,K128&lt;=$K$1),1,0)))</f>
        <v>1</v>
      </c>
      <c r="AB128" s="225"/>
      <c r="AC128" s="209" t="e">
        <f t="shared" ref="AC128:AC134" si="100">IF(M128&lt;$M$2,2,(IF(AND(M128&gt;=$M$2,M128&lt;=$M$1),1,0)))</f>
        <v>#REF!</v>
      </c>
      <c r="AD128" s="225"/>
      <c r="AE128" s="209">
        <f t="shared" ref="AE128:AE134" si="101">IF(O128&lt;$M$2,2,(IF(AND(O128&gt;=$M$2,O128&lt;=$M$1),1,0)))</f>
        <v>1</v>
      </c>
    </row>
    <row r="129" spans="1:32" ht="15.75">
      <c r="A129" s="49">
        <v>244409</v>
      </c>
      <c r="C129" s="176">
        <f>Normalization!C128</f>
        <v>-1.9021987843545087</v>
      </c>
      <c r="D129" s="176">
        <f>Normalization!D128</f>
        <v>-0.35694618501522823</v>
      </c>
      <c r="E129" s="176">
        <f>Normalization!E128</f>
        <v>1.0148044265023586</v>
      </c>
      <c r="F129" s="176">
        <f>Normalization!F128</f>
        <v>0.54914342526350712</v>
      </c>
      <c r="G129" s="176">
        <f>Normalization!G128</f>
        <v>-0.1036530448939447</v>
      </c>
      <c r="H129" s="176">
        <f>Normalization!H128</f>
        <v>6.2247070131531551E-2</v>
      </c>
      <c r="I129" s="313"/>
      <c r="J129" s="176">
        <f>Normalization!J128</f>
        <v>0.47456845067956205</v>
      </c>
      <c r="K129" s="176">
        <f>Normalization!K128</f>
        <v>-0.23131949506171873</v>
      </c>
      <c r="L129" s="177"/>
      <c r="M129" s="176" t="e">
        <f>Normalization!#REF!</f>
        <v>#REF!</v>
      </c>
      <c r="N129" s="177"/>
      <c r="O129" s="176">
        <f>Normalization!M128</f>
        <v>-6.1669267093555136E-2</v>
      </c>
      <c r="P129" s="153"/>
      <c r="Q129" s="104"/>
      <c r="R129" s="153"/>
      <c r="S129" s="209">
        <f t="shared" si="92"/>
        <v>2</v>
      </c>
      <c r="T129" s="209">
        <f t="shared" si="93"/>
        <v>1</v>
      </c>
      <c r="U129" s="209">
        <f t="shared" si="94"/>
        <v>0</v>
      </c>
      <c r="V129" s="209">
        <f t="shared" si="95"/>
        <v>0</v>
      </c>
      <c r="W129" s="209">
        <f t="shared" si="96"/>
        <v>1</v>
      </c>
      <c r="X129" s="209">
        <f t="shared" si="97"/>
        <v>0</v>
      </c>
      <c r="Y129" s="234"/>
      <c r="Z129" s="209">
        <f t="shared" si="98"/>
        <v>0</v>
      </c>
      <c r="AA129" s="209">
        <f t="shared" si="99"/>
        <v>1</v>
      </c>
      <c r="AB129" s="225"/>
      <c r="AC129" s="209" t="e">
        <f t="shared" si="100"/>
        <v>#REF!</v>
      </c>
      <c r="AD129" s="225"/>
      <c r="AE129" s="209">
        <f t="shared" si="101"/>
        <v>1</v>
      </c>
    </row>
    <row r="130" spans="1:32" ht="15.75">
      <c r="A130" s="49">
        <v>244440</v>
      </c>
      <c r="C130" s="176">
        <f>Normalization!C129</f>
        <v>-1.7431175681804756</v>
      </c>
      <c r="D130" s="176">
        <f>Normalization!D129</f>
        <v>-0.28289930327240037</v>
      </c>
      <c r="E130" s="176">
        <f>Normalization!E129</f>
        <v>0.9786085231059678</v>
      </c>
      <c r="F130" s="176">
        <f>Normalization!F129</f>
        <v>0.21659615093346601</v>
      </c>
      <c r="G130" s="176">
        <f>Normalization!G129</f>
        <v>0.19907711417076182</v>
      </c>
      <c r="H130" s="176">
        <f>Normalization!H129</f>
        <v>0.34374731203470349</v>
      </c>
      <c r="I130" s="313"/>
      <c r="J130" s="176">
        <f>Normalization!J129</f>
        <v>0.45687993319211329</v>
      </c>
      <c r="K130" s="176">
        <f>Normalization!K129</f>
        <v>-0.35818592019133644</v>
      </c>
      <c r="L130" s="177"/>
      <c r="M130" s="176" t="e">
        <f>Normalization!#REF!</f>
        <v>#REF!</v>
      </c>
      <c r="N130" s="177"/>
      <c r="O130" s="176">
        <f>Normalization!M129</f>
        <v>-2.3661719775900002E-2</v>
      </c>
      <c r="P130" s="153"/>
      <c r="Q130" s="104"/>
      <c r="R130" s="153"/>
      <c r="S130" s="209">
        <f t="shared" si="92"/>
        <v>2</v>
      </c>
      <c r="T130" s="209">
        <f t="shared" si="93"/>
        <v>1</v>
      </c>
      <c r="U130" s="209">
        <f t="shared" si="94"/>
        <v>0</v>
      </c>
      <c r="V130" s="209">
        <f t="shared" si="95"/>
        <v>0</v>
      </c>
      <c r="W130" s="209">
        <f t="shared" si="96"/>
        <v>0</v>
      </c>
      <c r="X130" s="209">
        <f t="shared" si="97"/>
        <v>0</v>
      </c>
      <c r="Y130" s="234"/>
      <c r="Z130" s="209">
        <f t="shared" si="98"/>
        <v>0</v>
      </c>
      <c r="AA130" s="209">
        <f t="shared" si="99"/>
        <v>1</v>
      </c>
      <c r="AB130" s="225"/>
      <c r="AC130" s="209" t="e">
        <f t="shared" si="100"/>
        <v>#REF!</v>
      </c>
      <c r="AD130" s="225"/>
      <c r="AE130" s="209">
        <f t="shared" si="101"/>
        <v>1</v>
      </c>
    </row>
    <row r="131" spans="1:32" ht="15.75">
      <c r="A131" s="49">
        <v>244470</v>
      </c>
      <c r="C131" s="176">
        <f>Normalization!C130</f>
        <v>-1.5413815808394298</v>
      </c>
      <c r="D131" s="176">
        <f>Normalization!D130</f>
        <v>-0.11501315633782469</v>
      </c>
      <c r="E131" s="176">
        <f>Normalization!E130</f>
        <v>0.95925172113735857</v>
      </c>
      <c r="F131" s="176">
        <f>Normalization!F130</f>
        <v>-0.1950493274104502</v>
      </c>
      <c r="G131" s="176">
        <f>Normalization!G130</f>
        <v>0.46478092428257162</v>
      </c>
      <c r="H131" s="176">
        <f>Normalization!H130</f>
        <v>0.58383307496147863</v>
      </c>
      <c r="I131" s="313"/>
      <c r="J131" s="176">
        <f>Normalization!J130</f>
        <v>0.36225721049684512</v>
      </c>
      <c r="K131" s="176">
        <f>Normalization!K130</f>
        <v>-0.41427991763177824</v>
      </c>
      <c r="L131" s="177"/>
      <c r="M131" s="176" t="e">
        <f>Normalization!#REF!</f>
        <v>#REF!</v>
      </c>
      <c r="N131" s="177"/>
      <c r="O131" s="176">
        <f>Normalization!M130</f>
        <v>1.3049868582346379E-2</v>
      </c>
      <c r="P131" s="153"/>
      <c r="Q131" s="104"/>
      <c r="R131" s="153"/>
      <c r="S131" s="209">
        <f t="shared" si="92"/>
        <v>2</v>
      </c>
      <c r="T131" s="209">
        <f t="shared" si="93"/>
        <v>1</v>
      </c>
      <c r="U131" s="209">
        <f t="shared" si="94"/>
        <v>0</v>
      </c>
      <c r="V131" s="209">
        <f t="shared" si="95"/>
        <v>1</v>
      </c>
      <c r="W131" s="209">
        <f t="shared" si="96"/>
        <v>0</v>
      </c>
      <c r="X131" s="209">
        <f t="shared" si="97"/>
        <v>0</v>
      </c>
      <c r="Y131" s="234"/>
      <c r="Z131" s="209">
        <f t="shared" si="98"/>
        <v>0</v>
      </c>
      <c r="AA131" s="209">
        <f t="shared" si="99"/>
        <v>1</v>
      </c>
      <c r="AB131" s="225"/>
      <c r="AC131" s="209" t="e">
        <f t="shared" si="100"/>
        <v>#REF!</v>
      </c>
      <c r="AD131" s="225"/>
      <c r="AE131" s="209">
        <f t="shared" si="101"/>
        <v>0</v>
      </c>
    </row>
    <row r="132" spans="1:32" ht="15.75">
      <c r="A132" s="24">
        <v>244501</v>
      </c>
      <c r="C132" s="176">
        <f>Normalization!C131</f>
        <v>-1.3073352801097091</v>
      </c>
      <c r="D132" s="176">
        <f>Normalization!D131</f>
        <v>0.13151930377536133</v>
      </c>
      <c r="E132" s="176">
        <f>Normalization!E131</f>
        <v>0.90352514807910433</v>
      </c>
      <c r="F132" s="176">
        <f>Normalization!F131</f>
        <v>-0.56286706570876222</v>
      </c>
      <c r="G132" s="176">
        <f>Normalization!G131</f>
        <v>0.68250731205682102</v>
      </c>
      <c r="H132" s="176">
        <f>Normalization!H131</f>
        <v>0.75459309592770152</v>
      </c>
      <c r="I132" s="313"/>
      <c r="J132" s="176">
        <f>Normalization!J131</f>
        <v>0.1875958612416001</v>
      </c>
      <c r="K132" s="176">
        <f>Normalization!K131</f>
        <v>-0.37801382668362171</v>
      </c>
      <c r="L132" s="177"/>
      <c r="M132" s="176" t="e">
        <f>Normalization!#REF!</f>
        <v>#REF!</v>
      </c>
      <c r="N132" s="177"/>
      <c r="O132" s="176">
        <f>Normalization!M131</f>
        <v>5.1440568572311898E-2</v>
      </c>
      <c r="P132" s="153"/>
      <c r="Q132" s="104"/>
      <c r="R132" s="153"/>
      <c r="S132" s="209">
        <f t="shared" si="92"/>
        <v>2</v>
      </c>
      <c r="T132" s="209">
        <f t="shared" si="93"/>
        <v>0</v>
      </c>
      <c r="U132" s="209">
        <f t="shared" si="94"/>
        <v>0</v>
      </c>
      <c r="V132" s="209">
        <f t="shared" si="95"/>
        <v>1</v>
      </c>
      <c r="W132" s="209">
        <f t="shared" si="96"/>
        <v>0</v>
      </c>
      <c r="X132" s="209">
        <f t="shared" si="97"/>
        <v>0</v>
      </c>
      <c r="Y132" s="234"/>
      <c r="Z132" s="209">
        <f t="shared" si="98"/>
        <v>0</v>
      </c>
      <c r="AA132" s="209">
        <f t="shared" si="99"/>
        <v>1</v>
      </c>
      <c r="AB132" s="225"/>
      <c r="AC132" s="209" t="e">
        <f t="shared" si="100"/>
        <v>#REF!</v>
      </c>
      <c r="AD132" s="225"/>
      <c r="AE132" s="209">
        <f t="shared" si="101"/>
        <v>0</v>
      </c>
    </row>
    <row r="133" spans="1:32" ht="15.75">
      <c r="A133" s="24">
        <v>244531</v>
      </c>
      <c r="C133" s="176">
        <f>Normalization!C132</f>
        <v>-1.0621311310733368</v>
      </c>
      <c r="D133" s="176">
        <f>Normalization!D132</f>
        <v>0.38799095525408356</v>
      </c>
      <c r="E133" s="176">
        <f>Normalization!E132</f>
        <v>0.7618752683225295</v>
      </c>
      <c r="F133" s="176">
        <f>Normalization!F132</f>
        <v>-0.83900404734674372</v>
      </c>
      <c r="G133" s="176">
        <f>Normalization!G132</f>
        <v>0.85385060173811222</v>
      </c>
      <c r="H133" s="176">
        <f>Normalization!H132</f>
        <v>0.82320975731427026</v>
      </c>
      <c r="I133" s="313"/>
      <c r="J133" s="176">
        <f>Normalization!J132</f>
        <v>-3.0170712955858388E-2</v>
      </c>
      <c r="K133" s="176">
        <f>Normalization!K132</f>
        <v>-0.26586566493660979</v>
      </c>
      <c r="L133" s="177"/>
      <c r="M133" s="176" t="e">
        <f>Normalization!#REF!</f>
        <v>#REF!</v>
      </c>
      <c r="N133" s="177"/>
      <c r="O133" s="176">
        <f>Normalization!M132</f>
        <v>7.8719378289555858E-2</v>
      </c>
      <c r="P133" s="153"/>
      <c r="Q133" s="104"/>
      <c r="R133" s="153"/>
      <c r="S133" s="209">
        <f t="shared" si="92"/>
        <v>2</v>
      </c>
      <c r="T133" s="209">
        <f t="shared" si="93"/>
        <v>0</v>
      </c>
      <c r="U133" s="209">
        <f t="shared" si="94"/>
        <v>0</v>
      </c>
      <c r="V133" s="209">
        <f t="shared" si="95"/>
        <v>1</v>
      </c>
      <c r="W133" s="209">
        <f t="shared" si="96"/>
        <v>0</v>
      </c>
      <c r="X133" s="209">
        <f t="shared" si="97"/>
        <v>0</v>
      </c>
      <c r="Y133" s="234"/>
      <c r="Z133" s="209">
        <f t="shared" si="98"/>
        <v>1</v>
      </c>
      <c r="AA133" s="209">
        <f t="shared" si="99"/>
        <v>1</v>
      </c>
      <c r="AB133" s="225"/>
      <c r="AC133" s="209" t="e">
        <f t="shared" si="100"/>
        <v>#REF!</v>
      </c>
      <c r="AD133" s="225"/>
      <c r="AE133" s="209">
        <f t="shared" si="101"/>
        <v>0</v>
      </c>
    </row>
    <row r="134" spans="1:32" ht="15.75">
      <c r="A134" s="24">
        <v>244562</v>
      </c>
      <c r="C134" s="176">
        <f>Normalization!C133</f>
        <v>-0.82852976955187563</v>
      </c>
      <c r="D134" s="176">
        <f>Normalization!D133</f>
        <v>0.60125319000167432</v>
      </c>
      <c r="E134" s="176">
        <f>Normalization!E133</f>
        <v>0.53016472869454501</v>
      </c>
      <c r="F134" s="176">
        <f>Normalization!F133</f>
        <v>-0.97949723049766324</v>
      </c>
      <c r="G134" s="176">
        <f>Normalization!G133</f>
        <v>0.98454030000384674</v>
      </c>
      <c r="H134" s="176">
        <f>Normalization!H133</f>
        <v>0.7846366664597928</v>
      </c>
      <c r="I134" s="313"/>
      <c r="J134" s="176">
        <f>Normalization!J133</f>
        <v>-0.24592727678620829</v>
      </c>
      <c r="K134" s="176">
        <f>Normalization!K133</f>
        <v>-0.11513417937866884</v>
      </c>
      <c r="L134" s="177"/>
      <c r="M134" s="176" t="e">
        <f>Normalization!#REF!</f>
        <v>#REF!</v>
      </c>
      <c r="N134" s="177"/>
      <c r="O134" s="176">
        <f>Normalization!M133</f>
        <v>9.1438303618180353E-2</v>
      </c>
      <c r="P134" s="153"/>
      <c r="Q134" s="104"/>
      <c r="R134" s="153"/>
      <c r="S134" s="209">
        <f t="shared" si="92"/>
        <v>1</v>
      </c>
      <c r="T134" s="209">
        <f t="shared" si="93"/>
        <v>0</v>
      </c>
      <c r="U134" s="209">
        <f t="shared" si="94"/>
        <v>0</v>
      </c>
      <c r="V134" s="209">
        <f t="shared" si="95"/>
        <v>1</v>
      </c>
      <c r="W134" s="209">
        <f t="shared" si="96"/>
        <v>0</v>
      </c>
      <c r="X134" s="209">
        <f t="shared" si="97"/>
        <v>0</v>
      </c>
      <c r="Y134" s="234"/>
      <c r="Z134" s="209">
        <f t="shared" si="98"/>
        <v>1</v>
      </c>
      <c r="AA134" s="209">
        <f t="shared" si="99"/>
        <v>1</v>
      </c>
      <c r="AB134" s="225"/>
      <c r="AC134" s="209" t="e">
        <f t="shared" si="100"/>
        <v>#REF!</v>
      </c>
      <c r="AD134" s="225"/>
      <c r="AE134" s="209">
        <f t="shared" si="101"/>
        <v>0</v>
      </c>
    </row>
    <row r="135" spans="1:32" ht="15.75">
      <c r="A135" s="24">
        <v>244593</v>
      </c>
    </row>
    <row r="136" spans="1:32" ht="15.75">
      <c r="A136" s="24">
        <v>244623</v>
      </c>
    </row>
    <row r="137" spans="1:32" ht="15.75">
      <c r="A137" s="24">
        <v>244654</v>
      </c>
    </row>
    <row r="138" spans="1:32" s="27" customFormat="1" ht="15.75">
      <c r="A138" s="46">
        <v>244684</v>
      </c>
      <c r="B138" s="26"/>
      <c r="I138" s="317"/>
      <c r="K138" s="198"/>
      <c r="L138" s="199"/>
      <c r="N138" s="200"/>
      <c r="P138" s="200"/>
      <c r="R138" s="200"/>
      <c r="Y138" s="236"/>
      <c r="AB138" s="28"/>
      <c r="AD138" s="28"/>
      <c r="AF138" s="28"/>
    </row>
  </sheetData>
  <mergeCells count="3">
    <mergeCell ref="M5:Q5"/>
    <mergeCell ref="S4:X4"/>
    <mergeCell ref="Z4:AA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</vt:lpstr>
      <vt:lpstr>MoM%</vt:lpstr>
      <vt:lpstr>YoY%</vt:lpstr>
      <vt:lpstr>dhp2f_59</vt:lpstr>
      <vt:lpstr>Normalization</vt:lpstr>
      <vt:lpstr>EWS_E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mahapol</dc:creator>
  <cp:lastModifiedBy>ธวัชชัย วงษ์ชัยชนะ</cp:lastModifiedBy>
  <cp:lastPrinted>2021-06-24T05:57:03Z</cp:lastPrinted>
  <dcterms:created xsi:type="dcterms:W3CDTF">2020-03-12T15:11:58Z</dcterms:created>
  <dcterms:modified xsi:type="dcterms:W3CDTF">2026-07-23T07:27:45Z</dcterms:modified>
</cp:coreProperties>
</file>